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C-2A'!$A$1:$L$82</definedName>
    <definedName name="_xlnm.Print_Titles" localSheetId="0">'Anal C-2A'!$1:$13</definedName>
    <definedName name="Print_Titles_MI">'Anal C-2A'!$3:$13</definedName>
    <definedName name="PrintArea" localSheetId="0">'Anal C-2A'!$A$3:$M$82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<sst xmlns="http://schemas.openxmlformats.org/spreadsheetml/2006/main" count="66" uniqueCount="66">
  <si>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</si>
  <si>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</si>
  <si>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</si>
  <si>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</si>
  <si>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</si>
  <si>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</si>
  <si>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</si>
  <si>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</si>
  <si>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</si>
  <si>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</si>
  <si>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</si>
  <si>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</si>
  <si>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</si>
  <si>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</si>
  <si>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</si>
  <si>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</si>
  <si>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</si>
  <si>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</si>
  <si>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</si>
  <si>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</si>
  <si>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</si>
  <si>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</si>
  <si>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Liberal arts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</si>
  <si>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</si>
  <si>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</si>
  <si>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</si>
  <si>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</si>
  <si>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</si>
  <si>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</si>
  <si>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Student aid</t>
  </si>
  <si>
    <t xml:space="preserve">   Business affairs</t>
  </si>
  <si>
    <t xml:space="preserve">   Institutional development</t>
  </si>
  <si>
    <t xml:space="preserve">   Motor pool</t>
  </si>
  <si>
    <t xml:space="preserve">   Official functions</t>
  </si>
  <si>
    <t xml:space="preserve">   Buildings</t>
  </si>
  <si>
    <t xml:space="preserve">   Grounds</t>
  </si>
  <si>
    <t xml:space="preserve">   Honors program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</si>
  <si>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</si>
  <si>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</si>
  <si>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</si>
  <si>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</si>
  <si>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</si>
  <si>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</si>
  <si>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</si>
  <si>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Total student services</t>
  </si>
  <si>
    <t xml:space="preserve">   Registrar and admissions</t>
  </si>
  <si>
    <t xml:space="preserve"> Nonmandatory transfers--</t>
  </si>
  <si>
    <t xml:space="preserve">   Other</t>
  </si>
  <si>
    <t xml:space="preserve">   Distance learning</t>
  </si>
  <si>
    <t xml:space="preserve">   Health and physical education</t>
  </si>
  <si>
    <t xml:space="preserve">   Health sciences</t>
  </si>
  <si>
    <t xml:space="preserve">   Diagnostic medical sonography</t>
  </si>
  <si>
    <t xml:space="preserve">   Developmental education</t>
  </si>
  <si>
    <t xml:space="preserve">   Enrollment management</t>
  </si>
  <si>
    <t xml:space="preserve">   Student development services</t>
  </si>
  <si>
    <t xml:space="preserve">   Information technology</t>
  </si>
  <si>
    <t xml:space="preserve">   Casualty insurance</t>
  </si>
  <si>
    <t xml:space="preserve">   Physical plant</t>
  </si>
  <si>
    <t xml:space="preserve">   Utilities</t>
  </si>
  <si>
    <t xml:space="preserve">   Institutional research</t>
  </si>
  <si>
    <t>Salaries &amp;</t>
  </si>
  <si>
    <t xml:space="preserve">   Student affairs</t>
  </si>
  <si>
    <t xml:space="preserve">   Risk management</t>
  </si>
  <si>
    <t>For the year ended June 30, 2018</t>
  </si>
  <si>
    <t xml:space="preserve">   Surgical tech</t>
  </si>
  <si>
    <t xml:space="preserve">       Allocation from LSU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</si>
</sst>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_(* #,##0.0000_);_(* \(#,##0.0000\);_(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5" fontId="44" fillId="0" borderId="0" xfId="44" applyNumberFormat="1" applyFont="1" applyAlignment="1" applyProtection="1">
      <alignment vertical="center"/>
      <protection/>
    </xf>
    <xf numFmtId="165" fontId="1" fillId="0" borderId="0" xfId="56" applyNumberFormat="1">
      <alignment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6" fillId="0" borderId="0" xfId="56" applyNumberFormat="1" applyFont="1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Alignment="1" applyProtection="1">
      <alignment horizontal="left"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>
      <alignment vertical="center"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5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43" fontId="2" fillId="0" borderId="0" xfId="42" applyFont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0</xdr:col>
      <xdr:colOff>2409825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94"/>
  <sheetViews>
    <sheetView tabSelected="1" defaultGridColor="0" zoomScale="120" zoomScaleNormal="120" zoomScalePageLayoutView="0" colorId="22" workbookViewId="0" topLeftCell="A1">
      <selection activeCell="A9" sqref="A9"/>
    </sheetView>
  </sheetViews>
  <sheetFormatPr defaultColWidth="9.140625" defaultRowHeight="12" customHeight="1"/>
  <cols>
    <col min="1" max="1" width="41.28125" style="4" bestFit="1" customWidth="1"/>
    <col min="2" max="2" width="13.57421875" style="4" bestFit="1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5.7109375" style="4" customWidth="1"/>
    <col min="14" max="16384" width="9.140625" style="4" customWidth="1"/>
  </cols>
  <sheetData>
    <row r="1" spans="1:12" ht="12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.5" customHeight="1">
      <c r="A2" s="42"/>
      <c r="B2" s="2"/>
      <c r="C2" s="2"/>
      <c r="D2" s="2"/>
      <c r="E2" s="2"/>
      <c r="F2" s="2"/>
      <c r="G2" s="5"/>
      <c r="H2" s="5"/>
      <c r="I2" s="5"/>
      <c r="J2" s="5"/>
      <c r="K2" s="5"/>
      <c r="L2" s="5"/>
    </row>
    <row r="3" spans="1:12" ht="16.5">
      <c r="A3" s="42"/>
      <c r="B3" s="41" t="s">
        <v>42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8.25" customHeight="1">
      <c r="A4" s="42"/>
      <c r="B4" s="6"/>
      <c r="C4" s="41"/>
      <c r="D4" s="41"/>
      <c r="E4" s="41"/>
      <c r="F4" s="7"/>
      <c r="G4" s="8"/>
      <c r="H4" s="8"/>
      <c r="I4" s="8"/>
      <c r="J4" s="8"/>
      <c r="K4" s="9"/>
      <c r="L4" s="8"/>
    </row>
    <row r="5" spans="1:18" ht="16.5">
      <c r="A5" s="42"/>
      <c r="B5" s="41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</row>
    <row r="6" spans="1:18" ht="16.5">
      <c r="A6" s="42"/>
      <c r="B6" s="41" t="s">
        <v>63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0"/>
      <c r="N6" s="10"/>
      <c r="O6" s="10"/>
      <c r="P6" s="10"/>
      <c r="Q6" s="10"/>
      <c r="R6" s="10"/>
    </row>
    <row r="7" spans="1:18" ht="10.5" customHeight="1">
      <c r="A7" s="42"/>
      <c r="B7" s="11"/>
      <c r="C7" s="11"/>
      <c r="D7" s="11"/>
      <c r="E7" s="11"/>
      <c r="F7" s="2"/>
      <c r="G7" s="12"/>
      <c r="H7" s="12"/>
      <c r="I7" s="12"/>
      <c r="J7" s="12"/>
      <c r="K7" s="12"/>
      <c r="L7" s="12"/>
      <c r="M7" s="10"/>
      <c r="N7" s="10"/>
      <c r="O7" s="10"/>
      <c r="P7" s="10"/>
      <c r="Q7" s="10"/>
      <c r="R7" s="10"/>
    </row>
    <row r="8" spans="1:18" ht="10.5" customHeight="1">
      <c r="A8" s="1"/>
      <c r="B8" s="13"/>
      <c r="C8" s="13"/>
      <c r="D8" s="13"/>
      <c r="E8" s="13"/>
      <c r="F8" s="2"/>
      <c r="G8" s="12"/>
      <c r="H8" s="12"/>
      <c r="I8" s="12"/>
      <c r="J8" s="12"/>
      <c r="K8" s="12"/>
      <c r="L8" s="12"/>
      <c r="M8" s="10"/>
      <c r="N8" s="10"/>
      <c r="O8" s="10"/>
      <c r="P8" s="10"/>
      <c r="Q8" s="10"/>
      <c r="R8" s="10"/>
    </row>
    <row r="9" spans="1:18" ht="10.5" customHeight="1">
      <c r="A9" s="14"/>
      <c r="B9" s="12"/>
      <c r="C9" s="5"/>
      <c r="D9" s="12"/>
      <c r="E9" s="12"/>
      <c r="F9" s="12"/>
      <c r="G9" s="12"/>
      <c r="H9" s="12"/>
      <c r="I9" s="12"/>
      <c r="J9" s="12"/>
      <c r="K9" s="12"/>
      <c r="L9" s="12"/>
      <c r="M9" s="10"/>
      <c r="N9" s="10"/>
      <c r="O9" s="10"/>
      <c r="P9" s="10"/>
      <c r="Q9" s="10"/>
      <c r="R9" s="10"/>
    </row>
    <row r="10" spans="1:18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" customHeight="1">
      <c r="A11" s="15"/>
      <c r="B11" s="15"/>
      <c r="C11" s="15"/>
      <c r="D11" s="16" t="s">
        <v>60</v>
      </c>
      <c r="E11" s="15"/>
      <c r="F11" s="16" t="s">
        <v>6</v>
      </c>
      <c r="G11" s="15"/>
      <c r="H11" s="15"/>
      <c r="I11" s="15"/>
      <c r="J11" s="16" t="s">
        <v>3</v>
      </c>
      <c r="K11" s="15"/>
      <c r="L11" s="15"/>
      <c r="M11" s="10"/>
      <c r="N11" s="10"/>
      <c r="O11" s="10"/>
      <c r="P11" s="10"/>
      <c r="Q11" s="10"/>
      <c r="R11" s="10"/>
    </row>
    <row r="12" spans="1:18" ht="12" customHeight="1">
      <c r="A12" s="15"/>
      <c r="B12" s="17" t="s">
        <v>9</v>
      </c>
      <c r="C12" s="15"/>
      <c r="D12" s="17" t="s">
        <v>8</v>
      </c>
      <c r="E12" s="15"/>
      <c r="F12" s="18" t="s">
        <v>7</v>
      </c>
      <c r="G12" s="15"/>
      <c r="H12" s="17" t="s">
        <v>5</v>
      </c>
      <c r="I12" s="15"/>
      <c r="J12" s="17" t="s">
        <v>4</v>
      </c>
      <c r="K12" s="19"/>
      <c r="L12" s="17" t="s">
        <v>2</v>
      </c>
      <c r="M12" s="10"/>
      <c r="N12" s="10"/>
      <c r="O12" s="10"/>
      <c r="P12" s="10"/>
      <c r="Q12" s="10"/>
      <c r="R12" s="10"/>
    </row>
    <row r="13" spans="1:18" ht="12" customHeight="1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0"/>
      <c r="N13" s="10"/>
      <c r="O13" s="10"/>
      <c r="P13" s="10"/>
      <c r="Q13" s="10"/>
      <c r="R13" s="10"/>
    </row>
    <row r="14" spans="1:18" s="24" customFormat="1" ht="12" customHeight="1">
      <c r="A14" s="21" t="s">
        <v>12</v>
      </c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3"/>
      <c r="N14" s="23"/>
      <c r="O14" s="23"/>
      <c r="P14" s="23"/>
      <c r="Q14" s="23"/>
      <c r="R14" s="23"/>
    </row>
    <row r="15" spans="1:18" s="24" customFormat="1" ht="12" customHeight="1">
      <c r="A15" s="21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s="24" customFormat="1" ht="12" customHeight="1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3"/>
      <c r="O16" s="23"/>
      <c r="P16" s="23"/>
      <c r="Q16" s="23"/>
      <c r="R16" s="23"/>
    </row>
    <row r="17" spans="1:12" s="24" customFormat="1" ht="12" customHeight="1">
      <c r="A17" s="25" t="s">
        <v>20</v>
      </c>
      <c r="B17" s="26">
        <f aca="true" t="shared" si="0" ref="B17:B28">SUM(D17:L17)</f>
        <v>411477</v>
      </c>
      <c r="C17" s="21"/>
      <c r="D17" s="26">
        <v>268773</v>
      </c>
      <c r="E17" s="21"/>
      <c r="F17" s="26">
        <v>135337</v>
      </c>
      <c r="G17" s="21"/>
      <c r="H17" s="26">
        <v>753</v>
      </c>
      <c r="I17" s="21"/>
      <c r="J17" s="26">
        <v>6047</v>
      </c>
      <c r="K17" s="21"/>
      <c r="L17" s="26">
        <v>567</v>
      </c>
    </row>
    <row r="18" spans="1:18" s="24" customFormat="1" ht="12" customHeight="1">
      <c r="A18" s="25" t="s">
        <v>21</v>
      </c>
      <c r="B18" s="21">
        <f t="shared" si="0"/>
        <v>425520</v>
      </c>
      <c r="C18" s="21"/>
      <c r="D18" s="21">
        <v>276543</v>
      </c>
      <c r="E18" s="21"/>
      <c r="F18" s="21">
        <v>139379</v>
      </c>
      <c r="G18" s="21"/>
      <c r="H18" s="21">
        <v>1657</v>
      </c>
      <c r="I18" s="21"/>
      <c r="J18" s="21">
        <v>7941</v>
      </c>
      <c r="K18" s="21"/>
      <c r="L18" s="21">
        <v>0</v>
      </c>
      <c r="M18" s="23"/>
      <c r="N18" s="23"/>
      <c r="O18" s="23"/>
      <c r="P18" s="23"/>
      <c r="Q18" s="23"/>
      <c r="R18" s="23"/>
    </row>
    <row r="19" spans="1:18" s="24" customFormat="1" ht="12" customHeight="1">
      <c r="A19" s="25" t="s">
        <v>52</v>
      </c>
      <c r="B19" s="21">
        <f t="shared" si="0"/>
        <v>217228</v>
      </c>
      <c r="C19" s="21"/>
      <c r="D19" s="21">
        <v>140087</v>
      </c>
      <c r="E19" s="21"/>
      <c r="F19" s="21">
        <v>69764</v>
      </c>
      <c r="G19" s="21"/>
      <c r="H19" s="21">
        <v>109</v>
      </c>
      <c r="I19" s="21"/>
      <c r="J19" s="21">
        <v>4724</v>
      </c>
      <c r="K19" s="21"/>
      <c r="L19" s="21">
        <v>2544</v>
      </c>
      <c r="M19" s="23"/>
      <c r="N19" s="23"/>
      <c r="O19" s="23"/>
      <c r="P19" s="23"/>
      <c r="Q19" s="23"/>
      <c r="R19" s="23"/>
    </row>
    <row r="20" spans="1:18" s="24" customFormat="1" ht="12" customHeight="1">
      <c r="A20" s="25" t="s">
        <v>51</v>
      </c>
      <c r="B20" s="21">
        <f t="shared" si="0"/>
        <v>146336</v>
      </c>
      <c r="C20" s="21"/>
      <c r="D20" s="21">
        <v>92537</v>
      </c>
      <c r="E20" s="21"/>
      <c r="F20" s="21">
        <v>46639</v>
      </c>
      <c r="G20" s="21"/>
      <c r="H20" s="21">
        <v>2453</v>
      </c>
      <c r="I20" s="21"/>
      <c r="J20" s="21">
        <v>4634</v>
      </c>
      <c r="K20" s="21"/>
      <c r="L20" s="21">
        <v>73</v>
      </c>
      <c r="M20" s="23"/>
      <c r="N20" s="23"/>
      <c r="O20" s="23"/>
      <c r="P20" s="23"/>
      <c r="Q20" s="23"/>
      <c r="R20" s="23"/>
    </row>
    <row r="21" spans="1:18" s="24" customFormat="1" ht="12" customHeight="1">
      <c r="A21" s="25" t="s">
        <v>48</v>
      </c>
      <c r="B21" s="21">
        <f t="shared" si="0"/>
        <v>26659</v>
      </c>
      <c r="C21" s="21"/>
      <c r="D21" s="21">
        <v>10300</v>
      </c>
      <c r="E21" s="21"/>
      <c r="F21" s="21">
        <v>5191</v>
      </c>
      <c r="G21" s="21"/>
      <c r="H21" s="21">
        <v>0</v>
      </c>
      <c r="I21" s="21"/>
      <c r="J21" s="21">
        <v>11168</v>
      </c>
      <c r="K21" s="21"/>
      <c r="L21" s="21">
        <v>0</v>
      </c>
      <c r="M21" s="23"/>
      <c r="N21" s="23"/>
      <c r="O21" s="23"/>
      <c r="P21" s="23"/>
      <c r="Q21" s="23"/>
      <c r="R21" s="23"/>
    </row>
    <row r="22" spans="1:18" s="24" customFormat="1" ht="12" customHeight="1">
      <c r="A22" s="25" t="s">
        <v>49</v>
      </c>
      <c r="B22" s="21">
        <f t="shared" si="0"/>
        <v>20617</v>
      </c>
      <c r="C22" s="21"/>
      <c r="D22" s="21">
        <v>20617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3"/>
      <c r="N22" s="23"/>
      <c r="O22" s="23"/>
      <c r="P22" s="23"/>
      <c r="Q22" s="23"/>
      <c r="R22" s="23"/>
    </row>
    <row r="23" spans="1:18" s="24" customFormat="1" ht="12" customHeight="1">
      <c r="A23" s="25" t="s">
        <v>50</v>
      </c>
      <c r="B23" s="21">
        <f t="shared" si="0"/>
        <v>2380679</v>
      </c>
      <c r="C23" s="21"/>
      <c r="D23" s="21">
        <v>1474941</v>
      </c>
      <c r="E23" s="21"/>
      <c r="F23" s="21">
        <v>749564</v>
      </c>
      <c r="G23" s="21"/>
      <c r="H23" s="21">
        <v>29136</v>
      </c>
      <c r="I23" s="21"/>
      <c r="J23" s="21">
        <v>123082</v>
      </c>
      <c r="K23" s="21"/>
      <c r="L23" s="21">
        <v>3956</v>
      </c>
      <c r="M23" s="23"/>
      <c r="N23" s="23"/>
      <c r="O23" s="23"/>
      <c r="P23" s="23"/>
      <c r="Q23" s="23"/>
      <c r="R23" s="23"/>
    </row>
    <row r="24" spans="1:18" s="24" customFormat="1" ht="12" customHeight="1">
      <c r="A24" s="25" t="s">
        <v>36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3"/>
      <c r="N24" s="23"/>
      <c r="O24" s="23"/>
      <c r="P24" s="23"/>
      <c r="Q24" s="23"/>
      <c r="R24" s="23"/>
    </row>
    <row r="25" spans="1:18" s="24" customFormat="1" ht="12" customHeight="1">
      <c r="A25" s="25" t="s">
        <v>22</v>
      </c>
      <c r="B25" s="21">
        <f t="shared" si="0"/>
        <v>2145537</v>
      </c>
      <c r="C25" s="21"/>
      <c r="D25" s="21">
        <v>1413068</v>
      </c>
      <c r="E25" s="21"/>
      <c r="F25" s="21">
        <v>710582</v>
      </c>
      <c r="G25" s="21"/>
      <c r="H25" s="21">
        <v>4654</v>
      </c>
      <c r="I25" s="21"/>
      <c r="J25" s="21">
        <v>17233</v>
      </c>
      <c r="K25" s="21"/>
      <c r="L25" s="21">
        <v>0</v>
      </c>
      <c r="M25" s="23"/>
      <c r="N25" s="23"/>
      <c r="O25" s="23"/>
      <c r="P25" s="23"/>
      <c r="Q25" s="23"/>
      <c r="R25" s="23"/>
    </row>
    <row r="26" spans="1:18" s="24" customFormat="1" ht="12" customHeight="1">
      <c r="A26" s="25" t="s">
        <v>23</v>
      </c>
      <c r="B26" s="21">
        <f t="shared" si="0"/>
        <v>1587881</v>
      </c>
      <c r="C26" s="21"/>
      <c r="D26" s="21">
        <v>1042335</v>
      </c>
      <c r="E26" s="21"/>
      <c r="F26" s="21">
        <v>523981</v>
      </c>
      <c r="G26" s="21"/>
      <c r="H26" s="21">
        <v>1812</v>
      </c>
      <c r="I26" s="21"/>
      <c r="J26" s="21">
        <v>19753</v>
      </c>
      <c r="K26" s="21"/>
      <c r="L26" s="21">
        <v>0</v>
      </c>
      <c r="M26" s="23"/>
      <c r="N26" s="23"/>
      <c r="O26" s="23"/>
      <c r="P26" s="23"/>
      <c r="Q26" s="23"/>
      <c r="R26" s="23"/>
    </row>
    <row r="27" spans="1:18" s="24" customFormat="1" ht="12" customHeight="1">
      <c r="A27" s="25" t="s">
        <v>24</v>
      </c>
      <c r="B27" s="22">
        <f>SUM(D27:L27)</f>
        <v>195079</v>
      </c>
      <c r="C27" s="21"/>
      <c r="D27" s="27">
        <v>129706</v>
      </c>
      <c r="E27" s="21"/>
      <c r="F27" s="27">
        <v>65373</v>
      </c>
      <c r="G27" s="21"/>
      <c r="H27" s="27">
        <v>0</v>
      </c>
      <c r="I27" s="21"/>
      <c r="J27" s="27">
        <v>0</v>
      </c>
      <c r="K27" s="21"/>
      <c r="L27" s="27">
        <v>0</v>
      </c>
      <c r="M27" s="23"/>
      <c r="N27" s="23"/>
      <c r="O27" s="23"/>
      <c r="P27" s="23"/>
      <c r="Q27" s="23"/>
      <c r="R27" s="23"/>
    </row>
    <row r="28" spans="1:18" s="24" customFormat="1" ht="12" customHeight="1">
      <c r="A28" s="25" t="s">
        <v>64</v>
      </c>
      <c r="B28" s="22">
        <f t="shared" si="0"/>
        <v>10214</v>
      </c>
      <c r="C28" s="21"/>
      <c r="D28" s="27">
        <v>5652</v>
      </c>
      <c r="E28" s="21"/>
      <c r="F28" s="27">
        <v>2849</v>
      </c>
      <c r="G28" s="21"/>
      <c r="H28" s="27">
        <v>0</v>
      </c>
      <c r="I28" s="21"/>
      <c r="J28" s="27">
        <v>1713</v>
      </c>
      <c r="K28" s="21"/>
      <c r="L28" s="27">
        <v>0</v>
      </c>
      <c r="M28" s="23"/>
      <c r="N28" s="23"/>
      <c r="O28" s="23"/>
      <c r="P28" s="23"/>
      <c r="Q28" s="23"/>
      <c r="R28" s="23"/>
    </row>
    <row r="29" spans="1:18" s="24" customFormat="1" ht="12" customHeight="1">
      <c r="A29" s="25"/>
      <c r="B29" s="28"/>
      <c r="C29" s="21"/>
      <c r="D29" s="29"/>
      <c r="E29" s="21"/>
      <c r="F29" s="29"/>
      <c r="G29" s="21"/>
      <c r="H29" s="29"/>
      <c r="I29" s="21"/>
      <c r="J29" s="29"/>
      <c r="K29" s="21"/>
      <c r="L29" s="29"/>
      <c r="M29" s="23"/>
      <c r="N29" s="23"/>
      <c r="O29" s="23"/>
      <c r="P29" s="23"/>
      <c r="Q29" s="23"/>
      <c r="R29" s="23"/>
    </row>
    <row r="30" spans="1:18" s="24" customFormat="1" ht="12" customHeight="1">
      <c r="A30" s="25" t="s">
        <v>16</v>
      </c>
      <c r="B30" s="30">
        <f>SUM(B17:B28)</f>
        <v>7567227</v>
      </c>
      <c r="C30" s="21"/>
      <c r="D30" s="30">
        <f>SUM(D17:D28)</f>
        <v>4874559</v>
      </c>
      <c r="E30" s="21"/>
      <c r="F30" s="30">
        <f>SUM(F17:F28)</f>
        <v>2448659</v>
      </c>
      <c r="G30" s="22"/>
      <c r="H30" s="30">
        <f>SUM(H17:H28)</f>
        <v>40574</v>
      </c>
      <c r="I30" s="21"/>
      <c r="J30" s="30">
        <f>SUM(J17:J28)</f>
        <v>196295</v>
      </c>
      <c r="K30" s="21"/>
      <c r="L30" s="30">
        <f>SUM(L17:L28)</f>
        <v>7140</v>
      </c>
      <c r="M30" s="23"/>
      <c r="N30" s="23"/>
      <c r="P30" s="23"/>
      <c r="Q30" s="23"/>
      <c r="R30" s="23"/>
    </row>
    <row r="31" spans="1:18" s="24" customFormat="1" ht="12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3"/>
      <c r="N31" s="23"/>
      <c r="O31" s="23"/>
      <c r="P31" s="23"/>
      <c r="Q31" s="23"/>
      <c r="R31" s="23"/>
    </row>
    <row r="32" spans="1:18" s="24" customFormat="1" ht="12" customHeight="1">
      <c r="A32" s="25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3"/>
      <c r="N32" s="23"/>
      <c r="O32" s="23"/>
      <c r="P32" s="23"/>
      <c r="Q32" s="23"/>
      <c r="R32" s="23"/>
    </row>
    <row r="33" spans="1:18" s="24" customFormat="1" ht="12" customHeight="1">
      <c r="A33" s="25" t="s">
        <v>25</v>
      </c>
      <c r="B33" s="21">
        <f>SUM(D33:L33)</f>
        <v>223778</v>
      </c>
      <c r="C33" s="21"/>
      <c r="D33" s="31">
        <v>142733</v>
      </c>
      <c r="E33" s="21"/>
      <c r="F33" s="31">
        <v>71938</v>
      </c>
      <c r="G33" s="21"/>
      <c r="H33" s="31">
        <v>3824</v>
      </c>
      <c r="I33" s="21"/>
      <c r="J33" s="31">
        <v>4227</v>
      </c>
      <c r="K33" s="21"/>
      <c r="L33" s="31">
        <v>1056</v>
      </c>
      <c r="M33" s="23"/>
      <c r="N33" s="23"/>
      <c r="O33" s="23"/>
      <c r="P33" s="23"/>
      <c r="Q33" s="23"/>
      <c r="R33" s="23"/>
    </row>
    <row r="34" spans="1:18" s="24" customFormat="1" ht="12" customHeight="1">
      <c r="A34" s="25" t="s">
        <v>26</v>
      </c>
      <c r="B34" s="21">
        <f>SUM(D34:L34)</f>
        <v>4112</v>
      </c>
      <c r="C34" s="21"/>
      <c r="D34" s="31">
        <v>0</v>
      </c>
      <c r="E34" s="21"/>
      <c r="F34" s="31">
        <v>0</v>
      </c>
      <c r="G34" s="21"/>
      <c r="H34" s="31">
        <v>4072</v>
      </c>
      <c r="I34" s="21"/>
      <c r="J34" s="31">
        <v>40</v>
      </c>
      <c r="K34" s="21"/>
      <c r="L34" s="31">
        <v>0</v>
      </c>
      <c r="M34" s="23"/>
      <c r="N34" s="23"/>
      <c r="O34" s="23"/>
      <c r="P34" s="23"/>
      <c r="Q34" s="23"/>
      <c r="R34" s="23"/>
    </row>
    <row r="35" spans="1:18" s="24" customFormat="1" ht="12" customHeight="1">
      <c r="A35" s="25" t="s">
        <v>27</v>
      </c>
      <c r="B35" s="22">
        <f>SUM(D35:L35)</f>
        <v>384506</v>
      </c>
      <c r="C35" s="21"/>
      <c r="D35" s="31">
        <v>186745</v>
      </c>
      <c r="E35" s="21"/>
      <c r="F35" s="31">
        <v>89823</v>
      </c>
      <c r="G35" s="21"/>
      <c r="H35" s="31">
        <v>480</v>
      </c>
      <c r="I35" s="21"/>
      <c r="J35" s="31">
        <v>85355</v>
      </c>
      <c r="K35" s="21"/>
      <c r="L35" s="31">
        <v>22103</v>
      </c>
      <c r="M35" s="23"/>
      <c r="N35" s="23"/>
      <c r="O35" s="23"/>
      <c r="P35" s="23"/>
      <c r="Q35" s="23"/>
      <c r="R35" s="23"/>
    </row>
    <row r="36" spans="1:18" s="24" customFormat="1" ht="12" customHeight="1">
      <c r="A36" s="25"/>
      <c r="B36" s="28"/>
      <c r="C36" s="21"/>
      <c r="D36" s="28"/>
      <c r="E36" s="21"/>
      <c r="F36" s="28"/>
      <c r="G36" s="21"/>
      <c r="H36" s="28"/>
      <c r="I36" s="21"/>
      <c r="J36" s="28"/>
      <c r="K36" s="21"/>
      <c r="L36" s="28"/>
      <c r="M36" s="23"/>
      <c r="N36" s="23"/>
      <c r="O36" s="23"/>
      <c r="P36" s="23"/>
      <c r="Q36" s="23"/>
      <c r="R36" s="23"/>
    </row>
    <row r="37" spans="1:18" s="24" customFormat="1" ht="12" customHeight="1">
      <c r="A37" s="25" t="s">
        <v>17</v>
      </c>
      <c r="B37" s="30">
        <f>SUM(B33:B35)</f>
        <v>612396</v>
      </c>
      <c r="C37" s="21"/>
      <c r="D37" s="30">
        <f>SUM(D33:D35)</f>
        <v>329478</v>
      </c>
      <c r="E37" s="21"/>
      <c r="F37" s="30">
        <f>SUM(F33:F35)</f>
        <v>161761</v>
      </c>
      <c r="G37" s="21"/>
      <c r="H37" s="30">
        <f>SUM(H33:H35)</f>
        <v>8376</v>
      </c>
      <c r="I37" s="21"/>
      <c r="J37" s="30">
        <f>SUM(J33:J35)</f>
        <v>89622</v>
      </c>
      <c r="K37" s="21"/>
      <c r="L37" s="30">
        <f>SUM(L33:L35)</f>
        <v>23159</v>
      </c>
      <c r="M37" s="23"/>
      <c r="N37" s="23"/>
      <c r="O37" s="23"/>
      <c r="P37" s="23"/>
      <c r="Q37" s="23"/>
      <c r="R37" s="23"/>
    </row>
    <row r="38" spans="1:18" s="24" customFormat="1" ht="12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3"/>
      <c r="N38" s="23"/>
      <c r="O38" s="23"/>
      <c r="P38" s="23"/>
      <c r="Q38" s="23"/>
      <c r="R38" s="23"/>
    </row>
    <row r="39" spans="1:18" s="24" customFormat="1" ht="12" customHeight="1">
      <c r="A39" s="21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3"/>
      <c r="P39" s="23"/>
      <c r="Q39" s="23"/>
      <c r="R39" s="23"/>
    </row>
    <row r="40" spans="1:18" s="24" customFormat="1" ht="12" customHeight="1">
      <c r="A40" s="21" t="s">
        <v>28</v>
      </c>
      <c r="B40" s="21">
        <f aca="true" t="shared" si="1" ref="B40:B45">SUM(D40:L40)</f>
        <v>2456</v>
      </c>
      <c r="C40" s="21"/>
      <c r="D40" s="32">
        <v>1606</v>
      </c>
      <c r="E40" s="21"/>
      <c r="F40" s="32">
        <v>809</v>
      </c>
      <c r="G40" s="21"/>
      <c r="H40" s="32">
        <v>0</v>
      </c>
      <c r="I40" s="21"/>
      <c r="J40" s="32">
        <v>41</v>
      </c>
      <c r="K40" s="21"/>
      <c r="L40" s="32">
        <v>0</v>
      </c>
      <c r="M40" s="23"/>
      <c r="N40" s="23"/>
      <c r="O40" s="23"/>
      <c r="P40" s="23"/>
      <c r="Q40" s="23"/>
      <c r="R40" s="23"/>
    </row>
    <row r="41" spans="1:18" s="24" customFormat="1" ht="12" customHeight="1">
      <c r="A41" s="21" t="s">
        <v>53</v>
      </c>
      <c r="B41" s="21">
        <f t="shared" si="1"/>
        <v>396319</v>
      </c>
      <c r="C41" s="21"/>
      <c r="D41" s="32">
        <v>245469</v>
      </c>
      <c r="E41" s="21"/>
      <c r="F41" s="32">
        <v>123862</v>
      </c>
      <c r="G41" s="21"/>
      <c r="H41" s="32">
        <v>7816</v>
      </c>
      <c r="I41" s="21"/>
      <c r="J41" s="32">
        <v>19158</v>
      </c>
      <c r="K41" s="21"/>
      <c r="L41" s="32">
        <v>14</v>
      </c>
      <c r="M41" s="23"/>
      <c r="N41" s="23"/>
      <c r="O41" s="23"/>
      <c r="P41" s="23"/>
      <c r="Q41" s="23"/>
      <c r="R41" s="23"/>
    </row>
    <row r="42" spans="1:18" s="24" customFormat="1" ht="12" customHeight="1">
      <c r="A42" s="25" t="s">
        <v>45</v>
      </c>
      <c r="B42" s="22">
        <f t="shared" si="1"/>
        <v>152696</v>
      </c>
      <c r="C42" s="21"/>
      <c r="D42" s="32">
        <v>83206</v>
      </c>
      <c r="E42" s="21"/>
      <c r="F42" s="32">
        <v>46359</v>
      </c>
      <c r="G42" s="21"/>
      <c r="H42" s="32">
        <v>2449</v>
      </c>
      <c r="I42" s="21"/>
      <c r="J42" s="32">
        <v>20682</v>
      </c>
      <c r="K42" s="21"/>
      <c r="L42" s="32">
        <v>0</v>
      </c>
      <c r="M42" s="23"/>
      <c r="N42" s="23"/>
      <c r="O42" s="23"/>
      <c r="P42" s="23"/>
      <c r="Q42" s="23"/>
      <c r="R42" s="23"/>
    </row>
    <row r="43" spans="1:18" s="24" customFormat="1" ht="12" customHeight="1">
      <c r="A43" s="25" t="s">
        <v>61</v>
      </c>
      <c r="B43" s="21">
        <f t="shared" si="1"/>
        <v>496735</v>
      </c>
      <c r="C43" s="21"/>
      <c r="D43" s="32">
        <v>318697</v>
      </c>
      <c r="E43" s="21"/>
      <c r="F43" s="32">
        <v>161063</v>
      </c>
      <c r="G43" s="21"/>
      <c r="H43" s="32">
        <v>3311</v>
      </c>
      <c r="I43" s="21"/>
      <c r="J43" s="32">
        <v>13246</v>
      </c>
      <c r="K43" s="21"/>
      <c r="L43" s="32">
        <v>418</v>
      </c>
      <c r="M43" s="23"/>
      <c r="N43" s="23"/>
      <c r="O43" s="23"/>
      <c r="P43" s="23"/>
      <c r="Q43" s="23"/>
      <c r="R43" s="23"/>
    </row>
    <row r="44" spans="1:18" s="24" customFormat="1" ht="12" customHeight="1">
      <c r="A44" s="25" t="s">
        <v>29</v>
      </c>
      <c r="B44" s="21">
        <f t="shared" si="1"/>
        <v>270026</v>
      </c>
      <c r="C44" s="21" t="s">
        <v>1</v>
      </c>
      <c r="D44" s="32">
        <v>172553</v>
      </c>
      <c r="E44" s="21"/>
      <c r="F44" s="32">
        <v>85888</v>
      </c>
      <c r="G44" s="21"/>
      <c r="H44" s="32">
        <v>0</v>
      </c>
      <c r="I44" s="21"/>
      <c r="J44" s="32">
        <v>11025</v>
      </c>
      <c r="K44" s="21"/>
      <c r="L44" s="32">
        <v>560</v>
      </c>
      <c r="M44" s="23"/>
      <c r="N44" s="23"/>
      <c r="O44" s="23"/>
      <c r="P44" s="23"/>
      <c r="Q44" s="23"/>
      <c r="R44" s="23"/>
    </row>
    <row r="45" spans="1:18" s="24" customFormat="1" ht="12" customHeight="1">
      <c r="A45" s="25" t="s">
        <v>54</v>
      </c>
      <c r="B45" s="21">
        <f t="shared" si="1"/>
        <v>971</v>
      </c>
      <c r="C45" s="21"/>
      <c r="D45" s="32">
        <v>0</v>
      </c>
      <c r="E45" s="21"/>
      <c r="F45" s="32">
        <v>0</v>
      </c>
      <c r="G45" s="21"/>
      <c r="H45" s="32">
        <v>0</v>
      </c>
      <c r="I45" s="21"/>
      <c r="J45" s="32">
        <v>971</v>
      </c>
      <c r="K45" s="21"/>
      <c r="L45" s="32">
        <v>0</v>
      </c>
      <c r="M45" s="23"/>
      <c r="N45" s="23"/>
      <c r="O45" s="23"/>
      <c r="P45" s="23"/>
      <c r="Q45" s="23"/>
      <c r="R45" s="23"/>
    </row>
    <row r="46" spans="1:18" s="24" customFormat="1" ht="12" customHeight="1">
      <c r="A46" s="25"/>
      <c r="B46" s="28"/>
      <c r="C46" s="21"/>
      <c r="D46" s="28"/>
      <c r="E46" s="21"/>
      <c r="F46" s="28"/>
      <c r="G46" s="21"/>
      <c r="H46" s="28"/>
      <c r="I46" s="21"/>
      <c r="J46" s="28"/>
      <c r="K46" s="22"/>
      <c r="L46" s="28"/>
      <c r="M46" s="23"/>
      <c r="N46" s="23"/>
      <c r="O46" s="23"/>
      <c r="P46" s="23"/>
      <c r="Q46" s="23"/>
      <c r="R46" s="23"/>
    </row>
    <row r="47" spans="1:18" s="24" customFormat="1" ht="12" customHeight="1">
      <c r="A47" s="21" t="s">
        <v>44</v>
      </c>
      <c r="B47" s="30">
        <f>SUM(D47:L47)</f>
        <v>1319203</v>
      </c>
      <c r="C47" s="21"/>
      <c r="D47" s="30">
        <f>SUM(D40:D45)</f>
        <v>821531</v>
      </c>
      <c r="E47" s="21"/>
      <c r="F47" s="30">
        <f>SUM(F40:F45)</f>
        <v>417981</v>
      </c>
      <c r="G47" s="21"/>
      <c r="H47" s="30">
        <f>SUM(H40:H45)</f>
        <v>13576</v>
      </c>
      <c r="I47" s="21"/>
      <c r="J47" s="30">
        <f>SUM(J40:J45)</f>
        <v>65123</v>
      </c>
      <c r="K47" s="21"/>
      <c r="L47" s="30">
        <f>SUM(L40:L45)</f>
        <v>992</v>
      </c>
      <c r="M47" s="23"/>
      <c r="N47" s="23"/>
      <c r="O47" s="23"/>
      <c r="P47" s="23"/>
      <c r="Q47" s="23"/>
      <c r="R47" s="23"/>
    </row>
    <row r="48" spans="1:18" s="24" customFormat="1" ht="12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3"/>
      <c r="N48" s="23"/>
      <c r="O48" s="23"/>
      <c r="P48" s="23"/>
      <c r="Q48" s="23"/>
      <c r="R48" s="23"/>
    </row>
    <row r="49" spans="1:18" s="24" customFormat="1" ht="12" customHeight="1">
      <c r="A49" s="25" t="s">
        <v>15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3"/>
      <c r="N49" s="23"/>
      <c r="O49" s="23"/>
      <c r="P49" s="23"/>
      <c r="Q49" s="23"/>
      <c r="R49" s="23"/>
    </row>
    <row r="50" spans="1:18" s="24" customFormat="1" ht="12" customHeight="1">
      <c r="A50" s="25" t="s">
        <v>30</v>
      </c>
      <c r="B50" s="21">
        <f aca="true" t="shared" si="2" ref="B50:B58">SUM(D50:L50)</f>
        <v>817296</v>
      </c>
      <c r="C50" s="21"/>
      <c r="D50" s="21">
        <v>495351</v>
      </c>
      <c r="E50" s="21"/>
      <c r="F50" s="21">
        <v>244437</v>
      </c>
      <c r="G50" s="21"/>
      <c r="H50" s="21">
        <v>4589</v>
      </c>
      <c r="I50" s="21"/>
      <c r="J50" s="21">
        <v>72919</v>
      </c>
      <c r="K50" s="21"/>
      <c r="L50" s="21">
        <v>0</v>
      </c>
      <c r="M50" s="23"/>
      <c r="N50" s="23"/>
      <c r="O50" s="23"/>
      <c r="P50" s="23"/>
      <c r="Q50" s="23"/>
      <c r="R50" s="23"/>
    </row>
    <row r="51" spans="1:18" s="24" customFormat="1" ht="12" customHeight="1">
      <c r="A51" s="25" t="s">
        <v>56</v>
      </c>
      <c r="B51" s="21">
        <f t="shared" si="2"/>
        <v>46510</v>
      </c>
      <c r="C51" s="21"/>
      <c r="D51" s="21">
        <v>0</v>
      </c>
      <c r="E51" s="21"/>
      <c r="F51" s="21">
        <v>0</v>
      </c>
      <c r="G51" s="21"/>
      <c r="H51" s="21">
        <v>0</v>
      </c>
      <c r="I51" s="21"/>
      <c r="J51" s="21">
        <v>46510</v>
      </c>
      <c r="K51" s="21"/>
      <c r="L51" s="21">
        <v>0</v>
      </c>
      <c r="M51" s="23"/>
      <c r="N51" s="23"/>
      <c r="O51" s="23"/>
      <c r="P51" s="23"/>
      <c r="Q51" s="23"/>
      <c r="R51" s="23"/>
    </row>
    <row r="52" spans="1:18" s="24" customFormat="1" ht="12" customHeight="1">
      <c r="A52" s="25" t="s">
        <v>40</v>
      </c>
      <c r="B52" s="21">
        <f t="shared" si="2"/>
        <v>772674</v>
      </c>
      <c r="C52" s="21"/>
      <c r="D52" s="21">
        <v>381934</v>
      </c>
      <c r="E52" s="21"/>
      <c r="F52" s="21">
        <v>191420</v>
      </c>
      <c r="G52" s="21"/>
      <c r="H52" s="21">
        <v>22462</v>
      </c>
      <c r="I52" s="21"/>
      <c r="J52" s="21">
        <v>170926</v>
      </c>
      <c r="K52" s="21"/>
      <c r="L52" s="21">
        <v>5932</v>
      </c>
      <c r="M52" s="23"/>
      <c r="N52" s="23"/>
      <c r="O52" s="23"/>
      <c r="P52" s="23"/>
      <c r="Q52" s="23"/>
      <c r="R52" s="23"/>
    </row>
    <row r="53" spans="1:18" s="24" customFormat="1" ht="12" customHeight="1">
      <c r="A53" s="25" t="s">
        <v>55</v>
      </c>
      <c r="B53" s="21">
        <f t="shared" si="2"/>
        <v>631659</v>
      </c>
      <c r="C53" s="21"/>
      <c r="D53" s="21">
        <v>238375</v>
      </c>
      <c r="E53" s="21"/>
      <c r="F53" s="21">
        <v>115828</v>
      </c>
      <c r="G53" s="21"/>
      <c r="H53" s="21">
        <v>7718</v>
      </c>
      <c r="I53" s="21"/>
      <c r="J53" s="21">
        <v>265937</v>
      </c>
      <c r="K53" s="21"/>
      <c r="L53" s="21">
        <v>3801</v>
      </c>
      <c r="M53" s="23"/>
      <c r="N53" s="23"/>
      <c r="O53" s="23"/>
      <c r="P53" s="23"/>
      <c r="Q53" s="23"/>
      <c r="R53" s="23"/>
    </row>
    <row r="54" spans="1:18" s="24" customFormat="1" ht="12" customHeight="1">
      <c r="A54" s="25" t="s">
        <v>31</v>
      </c>
      <c r="B54" s="21">
        <f t="shared" si="2"/>
        <v>119997</v>
      </c>
      <c r="C54" s="21"/>
      <c r="D54" s="21">
        <v>76072</v>
      </c>
      <c r="E54" s="21"/>
      <c r="F54" s="21">
        <v>38340</v>
      </c>
      <c r="G54" s="21"/>
      <c r="H54" s="21">
        <v>2216</v>
      </c>
      <c r="I54" s="21"/>
      <c r="J54" s="21">
        <v>3369</v>
      </c>
      <c r="K54" s="21"/>
      <c r="L54" s="21">
        <v>0</v>
      </c>
      <c r="M54" s="23"/>
      <c r="N54" s="23"/>
      <c r="O54" s="23"/>
      <c r="P54" s="23"/>
      <c r="Q54" s="23"/>
      <c r="R54" s="23"/>
    </row>
    <row r="55" spans="1:18" s="24" customFormat="1" ht="12" customHeight="1">
      <c r="A55" s="25" t="s">
        <v>59</v>
      </c>
      <c r="B55" s="21">
        <f t="shared" si="2"/>
        <v>25482</v>
      </c>
      <c r="C55" s="21"/>
      <c r="D55" s="21">
        <v>0</v>
      </c>
      <c r="E55" s="21"/>
      <c r="F55" s="21">
        <v>0</v>
      </c>
      <c r="G55" s="21"/>
      <c r="H55" s="21">
        <v>0</v>
      </c>
      <c r="I55" s="21"/>
      <c r="J55" s="21">
        <v>25482</v>
      </c>
      <c r="K55" s="21"/>
      <c r="L55" s="21">
        <v>0</v>
      </c>
      <c r="M55" s="23"/>
      <c r="N55" s="23"/>
      <c r="O55" s="23"/>
      <c r="P55" s="23"/>
      <c r="Q55" s="23"/>
      <c r="R55" s="23"/>
    </row>
    <row r="56" spans="1:18" s="24" customFormat="1" ht="12" customHeight="1">
      <c r="A56" s="25" t="s">
        <v>32</v>
      </c>
      <c r="B56" s="21">
        <f t="shared" si="2"/>
        <v>-4100</v>
      </c>
      <c r="C56" s="21"/>
      <c r="D56" s="21">
        <v>0</v>
      </c>
      <c r="E56" s="21"/>
      <c r="F56" s="21">
        <v>0</v>
      </c>
      <c r="G56" s="21"/>
      <c r="H56" s="21">
        <v>40</v>
      </c>
      <c r="I56" s="21"/>
      <c r="J56" s="21">
        <v>-4152</v>
      </c>
      <c r="K56" s="21"/>
      <c r="L56" s="21">
        <v>12</v>
      </c>
      <c r="M56" s="23"/>
      <c r="N56" s="23"/>
      <c r="O56" s="23"/>
      <c r="P56" s="23"/>
      <c r="Q56" s="23"/>
      <c r="R56" s="23"/>
    </row>
    <row r="57" spans="1:18" s="24" customFormat="1" ht="12" customHeight="1">
      <c r="A57" s="25" t="s">
        <v>33</v>
      </c>
      <c r="B57" s="21">
        <f t="shared" si="2"/>
        <v>14151</v>
      </c>
      <c r="C57" s="21"/>
      <c r="D57" s="21">
        <v>0</v>
      </c>
      <c r="E57" s="21"/>
      <c r="F57" s="21">
        <v>0</v>
      </c>
      <c r="G57" s="21"/>
      <c r="H57" s="21">
        <v>257</v>
      </c>
      <c r="I57" s="21"/>
      <c r="J57" s="21">
        <v>13894</v>
      </c>
      <c r="K57" s="21"/>
      <c r="L57" s="21">
        <v>0</v>
      </c>
      <c r="M57" s="23"/>
      <c r="N57" s="23"/>
      <c r="O57" s="23"/>
      <c r="P57" s="23"/>
      <c r="Q57" s="23"/>
      <c r="R57" s="23"/>
    </row>
    <row r="58" spans="1:18" s="24" customFormat="1" ht="12" customHeight="1">
      <c r="A58" s="25" t="s">
        <v>62</v>
      </c>
      <c r="B58" s="21">
        <f t="shared" si="2"/>
        <v>95611</v>
      </c>
      <c r="C58" s="21"/>
      <c r="D58" s="21">
        <v>0</v>
      </c>
      <c r="E58" s="21"/>
      <c r="F58" s="21">
        <v>0</v>
      </c>
      <c r="G58" s="21"/>
      <c r="H58" s="21">
        <v>0</v>
      </c>
      <c r="I58" s="21"/>
      <c r="J58" s="21">
        <v>95611</v>
      </c>
      <c r="K58" s="21"/>
      <c r="L58" s="21">
        <v>0</v>
      </c>
      <c r="M58" s="23"/>
      <c r="N58" s="23"/>
      <c r="O58" s="23"/>
      <c r="P58" s="23"/>
      <c r="Q58" s="23"/>
      <c r="R58" s="23"/>
    </row>
    <row r="59" spans="1:18" s="24" customFormat="1" ht="9.75" customHeight="1">
      <c r="A59" s="25"/>
      <c r="B59" s="29"/>
      <c r="C59" s="21"/>
      <c r="D59" s="29"/>
      <c r="E59" s="21"/>
      <c r="F59" s="29"/>
      <c r="G59" s="21"/>
      <c r="H59" s="29"/>
      <c r="I59" s="21"/>
      <c r="J59" s="29"/>
      <c r="K59" s="21"/>
      <c r="L59" s="29"/>
      <c r="M59" s="23"/>
      <c r="N59" s="23"/>
      <c r="O59" s="23"/>
      <c r="P59" s="23"/>
      <c r="Q59" s="23"/>
      <c r="R59" s="23"/>
    </row>
    <row r="60" spans="1:18" s="24" customFormat="1" ht="12" customHeight="1">
      <c r="A60" s="25" t="s">
        <v>39</v>
      </c>
      <c r="B60" s="30">
        <f>SUM(D60:L60)</f>
        <v>2519280</v>
      </c>
      <c r="C60" s="21"/>
      <c r="D60" s="30">
        <f>SUM(D50:D58)</f>
        <v>1191732</v>
      </c>
      <c r="E60" s="21"/>
      <c r="F60" s="30">
        <f>SUM(F50:F58)</f>
        <v>590025</v>
      </c>
      <c r="G60" s="21"/>
      <c r="H60" s="30">
        <f>SUM(H50:H58)</f>
        <v>37282</v>
      </c>
      <c r="I60" s="21"/>
      <c r="J60" s="30">
        <f>SUM(J50:J58)</f>
        <v>690496</v>
      </c>
      <c r="K60" s="21"/>
      <c r="L60" s="30">
        <f>SUM(L50:L58)</f>
        <v>9745</v>
      </c>
      <c r="M60" s="33"/>
      <c r="N60" s="23"/>
      <c r="O60" s="23"/>
      <c r="P60" s="23"/>
      <c r="Q60" s="23"/>
      <c r="R60" s="23"/>
    </row>
    <row r="61" spans="1:18" s="24" customFormat="1" ht="9.75" customHeight="1">
      <c r="A61" s="25"/>
      <c r="B61" s="22"/>
      <c r="C61" s="21"/>
      <c r="D61" s="22"/>
      <c r="E61" s="21"/>
      <c r="F61" s="22"/>
      <c r="G61" s="21"/>
      <c r="H61" s="22"/>
      <c r="I61" s="21"/>
      <c r="J61" s="22"/>
      <c r="K61" s="21"/>
      <c r="L61" s="22"/>
      <c r="M61" s="23"/>
      <c r="N61" s="23"/>
      <c r="O61" s="23"/>
      <c r="P61" s="23"/>
      <c r="Q61" s="23"/>
      <c r="R61" s="23"/>
    </row>
    <row r="62" spans="1:18" s="24" customFormat="1" ht="12" customHeight="1">
      <c r="A62" s="25" t="s">
        <v>65</v>
      </c>
      <c r="B62" s="30">
        <f>SUM(D62:L62)</f>
        <v>0</v>
      </c>
      <c r="C62" s="21"/>
      <c r="D62" s="30"/>
      <c r="E62" s="21"/>
      <c r="F62" s="30"/>
      <c r="G62" s="21"/>
      <c r="H62" s="30"/>
      <c r="I62" s="21"/>
      <c r="J62" s="30"/>
      <c r="K62" s="21"/>
      <c r="L62" s="30"/>
      <c r="M62" s="23"/>
      <c r="N62" s="23"/>
      <c r="O62" s="23"/>
      <c r="P62" s="23"/>
      <c r="Q62" s="23"/>
      <c r="R62" s="23"/>
    </row>
    <row r="63" spans="1:18" s="24" customFormat="1" ht="9.75" customHeight="1">
      <c r="A63" s="25"/>
      <c r="B63" s="22"/>
      <c r="C63" s="21"/>
      <c r="D63" s="22"/>
      <c r="E63" s="21"/>
      <c r="F63" s="22"/>
      <c r="G63" s="21"/>
      <c r="H63" s="22"/>
      <c r="I63" s="21"/>
      <c r="J63" s="22"/>
      <c r="K63" s="21"/>
      <c r="L63" s="22"/>
      <c r="M63" s="23"/>
      <c r="N63" s="23"/>
      <c r="O63" s="23"/>
      <c r="P63" s="23"/>
      <c r="Q63" s="23"/>
      <c r="R63" s="23"/>
    </row>
    <row r="64" spans="1:18" s="24" customFormat="1" ht="12" customHeight="1">
      <c r="A64" s="25" t="s">
        <v>18</v>
      </c>
      <c r="B64" s="30">
        <f>SUM(D64:L64)</f>
        <v>2519280</v>
      </c>
      <c r="C64" s="21"/>
      <c r="D64" s="30">
        <f>SUM(D62+D60)</f>
        <v>1191732</v>
      </c>
      <c r="E64" s="21"/>
      <c r="F64" s="30">
        <f>SUM(F62+F60)</f>
        <v>590025</v>
      </c>
      <c r="G64" s="21"/>
      <c r="H64" s="30">
        <f>SUM(H62+H60)</f>
        <v>37282</v>
      </c>
      <c r="I64" s="21"/>
      <c r="J64" s="30">
        <f>SUM(J62+J60)</f>
        <v>690496</v>
      </c>
      <c r="K64" s="21"/>
      <c r="L64" s="30">
        <f>SUM(L62+L60)</f>
        <v>9745</v>
      </c>
      <c r="M64" s="23"/>
      <c r="N64" s="23"/>
      <c r="O64" s="23"/>
      <c r="P64" s="23"/>
      <c r="Q64" s="23"/>
      <c r="R64" s="23"/>
    </row>
    <row r="65" spans="1:18" s="24" customFormat="1" ht="9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3"/>
      <c r="N65" s="23"/>
      <c r="O65" s="23"/>
      <c r="P65" s="23"/>
      <c r="Q65" s="23"/>
      <c r="R65" s="23"/>
    </row>
    <row r="66" spans="1:18" s="24" customFormat="1" ht="12" customHeight="1">
      <c r="A66" s="21" t="s">
        <v>10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3"/>
      <c r="N66" s="23"/>
      <c r="O66" s="23"/>
      <c r="P66" s="23"/>
      <c r="Q66" s="23"/>
      <c r="R66" s="23"/>
    </row>
    <row r="67" spans="1:18" s="24" customFormat="1" ht="12" customHeight="1">
      <c r="A67" s="25" t="s">
        <v>34</v>
      </c>
      <c r="B67" s="21">
        <f>SUM(D67:L67)</f>
        <v>598965</v>
      </c>
      <c r="C67" s="21"/>
      <c r="D67" s="32">
        <v>397661</v>
      </c>
      <c r="E67" s="21"/>
      <c r="F67" s="32">
        <v>200423</v>
      </c>
      <c r="G67" s="21"/>
      <c r="H67" s="32">
        <v>0</v>
      </c>
      <c r="I67" s="21"/>
      <c r="J67" s="32">
        <v>-3326</v>
      </c>
      <c r="K67" s="21"/>
      <c r="L67" s="32">
        <v>4207</v>
      </c>
      <c r="M67" s="23"/>
      <c r="N67" s="23"/>
      <c r="O67" s="23"/>
      <c r="P67" s="23"/>
      <c r="Q67" s="23"/>
      <c r="R67" s="23"/>
    </row>
    <row r="68" spans="1:18" s="24" customFormat="1" ht="12" customHeight="1">
      <c r="A68" s="25" t="s">
        <v>37</v>
      </c>
      <c r="B68" s="21">
        <f>SUM(D68:L68)</f>
        <v>184526</v>
      </c>
      <c r="C68" s="21"/>
      <c r="D68" s="32">
        <v>114232</v>
      </c>
      <c r="E68" s="21"/>
      <c r="F68" s="32">
        <v>57573</v>
      </c>
      <c r="G68" s="21"/>
      <c r="H68" s="32">
        <v>336</v>
      </c>
      <c r="I68" s="21"/>
      <c r="J68" s="32">
        <v>7994</v>
      </c>
      <c r="K68" s="21"/>
      <c r="L68" s="32">
        <v>4391</v>
      </c>
      <c r="M68" s="23"/>
      <c r="N68" s="23"/>
      <c r="O68" s="23"/>
      <c r="P68" s="23"/>
      <c r="Q68" s="23"/>
      <c r="R68" s="23"/>
    </row>
    <row r="69" spans="1:18" s="24" customFormat="1" ht="12" customHeight="1">
      <c r="A69" s="25" t="s">
        <v>35</v>
      </c>
      <c r="B69" s="21">
        <f>SUM(D69:L69)</f>
        <v>217274</v>
      </c>
      <c r="C69" s="21"/>
      <c r="D69" s="32">
        <v>112901</v>
      </c>
      <c r="E69" s="21"/>
      <c r="F69" s="32">
        <v>56903</v>
      </c>
      <c r="G69" s="21"/>
      <c r="H69" s="32">
        <v>0</v>
      </c>
      <c r="I69" s="21"/>
      <c r="J69" s="32">
        <v>20564</v>
      </c>
      <c r="K69" s="21"/>
      <c r="L69" s="32">
        <v>26906</v>
      </c>
      <c r="M69" s="23"/>
      <c r="N69" s="23"/>
      <c r="O69" s="23"/>
      <c r="P69" s="23"/>
      <c r="Q69" s="23"/>
      <c r="R69" s="23"/>
    </row>
    <row r="70" spans="1:18" s="24" customFormat="1" ht="12" customHeight="1">
      <c r="A70" s="25" t="s">
        <v>57</v>
      </c>
      <c r="B70" s="22">
        <f>SUM(D70:L70)</f>
        <v>168766</v>
      </c>
      <c r="C70" s="21"/>
      <c r="D70" s="27">
        <v>108812</v>
      </c>
      <c r="E70" s="21"/>
      <c r="F70" s="27">
        <v>54842</v>
      </c>
      <c r="G70" s="21"/>
      <c r="H70" s="27">
        <v>80</v>
      </c>
      <c r="I70" s="21"/>
      <c r="J70" s="27">
        <v>5032</v>
      </c>
      <c r="K70" s="21"/>
      <c r="L70" s="27">
        <v>0</v>
      </c>
      <c r="M70" s="23"/>
      <c r="N70" s="23"/>
      <c r="O70" s="23"/>
      <c r="P70" s="23"/>
      <c r="Q70" s="23"/>
      <c r="R70" s="23"/>
    </row>
    <row r="71" spans="1:18" s="24" customFormat="1" ht="12" customHeight="1">
      <c r="A71" s="25" t="s">
        <v>58</v>
      </c>
      <c r="B71" s="22">
        <f>SUM(D71:L71)</f>
        <v>184587</v>
      </c>
      <c r="C71" s="21"/>
      <c r="D71" s="27">
        <v>0</v>
      </c>
      <c r="E71" s="21"/>
      <c r="F71" s="27">
        <v>0</v>
      </c>
      <c r="G71" s="21"/>
      <c r="H71" s="27">
        <v>0</v>
      </c>
      <c r="I71" s="21"/>
      <c r="J71" s="27">
        <v>184587</v>
      </c>
      <c r="K71" s="21"/>
      <c r="L71" s="27">
        <v>0</v>
      </c>
      <c r="M71" s="23"/>
      <c r="N71" s="23"/>
      <c r="O71" s="23"/>
      <c r="P71" s="23"/>
      <c r="Q71" s="23"/>
      <c r="R71" s="23"/>
    </row>
    <row r="72" spans="1:18" s="24" customFormat="1" ht="9.75" customHeight="1">
      <c r="A72" s="25"/>
      <c r="B72" s="28"/>
      <c r="C72" s="21"/>
      <c r="D72" s="29"/>
      <c r="E72" s="21"/>
      <c r="F72" s="29"/>
      <c r="G72" s="21"/>
      <c r="H72" s="29"/>
      <c r="I72" s="21"/>
      <c r="J72" s="29"/>
      <c r="K72" s="21"/>
      <c r="L72" s="29"/>
      <c r="M72" s="23"/>
      <c r="N72" s="23"/>
      <c r="O72" s="23"/>
      <c r="P72" s="23"/>
      <c r="Q72" s="23"/>
      <c r="R72" s="23"/>
    </row>
    <row r="73" spans="1:18" s="24" customFormat="1" ht="12" customHeight="1">
      <c r="A73" s="25" t="s">
        <v>19</v>
      </c>
      <c r="B73" s="30">
        <f>SUM(D73,F73,H73,J73,L73)</f>
        <v>1354118</v>
      </c>
      <c r="C73" s="21"/>
      <c r="D73" s="30">
        <f>SUM(D67:D71)</f>
        <v>733606</v>
      </c>
      <c r="E73" s="21"/>
      <c r="F73" s="30">
        <f>SUM(F67:F71)</f>
        <v>369741</v>
      </c>
      <c r="G73" s="21"/>
      <c r="H73" s="30">
        <f>SUM(H67:H71)</f>
        <v>416</v>
      </c>
      <c r="I73" s="21"/>
      <c r="J73" s="30">
        <f>SUM(J67:J71)</f>
        <v>214851</v>
      </c>
      <c r="K73" s="22"/>
      <c r="L73" s="30">
        <f>SUM(L67:L71)</f>
        <v>35504</v>
      </c>
      <c r="M73" s="23"/>
      <c r="N73" s="23"/>
      <c r="O73" s="23"/>
      <c r="P73" s="23"/>
      <c r="Q73" s="23"/>
      <c r="R73" s="23"/>
    </row>
    <row r="74" spans="1:18" s="24" customFormat="1" ht="9.75" customHeight="1">
      <c r="A74" s="25"/>
      <c r="B74" s="22"/>
      <c r="C74" s="21"/>
      <c r="D74" s="22"/>
      <c r="E74" s="21"/>
      <c r="F74" s="22"/>
      <c r="G74" s="21"/>
      <c r="H74" s="22"/>
      <c r="I74" s="21"/>
      <c r="J74" s="22"/>
      <c r="K74" s="22"/>
      <c r="L74" s="22"/>
      <c r="M74" s="23"/>
      <c r="N74" s="23"/>
      <c r="O74" s="23"/>
      <c r="P74" s="23"/>
      <c r="Q74" s="23"/>
      <c r="R74" s="23"/>
    </row>
    <row r="75" spans="1:18" s="24" customFormat="1" ht="12" customHeight="1">
      <c r="A75" s="25" t="s">
        <v>11</v>
      </c>
      <c r="B75" s="30">
        <f>SUM(D75:L75)</f>
        <v>571288</v>
      </c>
      <c r="C75" s="21"/>
      <c r="D75" s="34">
        <v>0</v>
      </c>
      <c r="E75" s="21"/>
      <c r="F75" s="34">
        <v>0</v>
      </c>
      <c r="G75" s="21"/>
      <c r="H75" s="34">
        <v>0</v>
      </c>
      <c r="I75" s="21"/>
      <c r="J75" s="34">
        <v>571288</v>
      </c>
      <c r="K75" s="21"/>
      <c r="L75" s="34">
        <v>0</v>
      </c>
      <c r="M75" s="23"/>
      <c r="N75" s="23"/>
      <c r="O75" s="23"/>
      <c r="P75" s="23"/>
      <c r="Q75" s="23"/>
      <c r="R75" s="23"/>
    </row>
    <row r="76" spans="1:18" s="24" customFormat="1" ht="9.75" customHeight="1">
      <c r="A76" s="25"/>
      <c r="B76" s="28"/>
      <c r="C76" s="21"/>
      <c r="D76" s="35"/>
      <c r="E76" s="21"/>
      <c r="F76" s="35"/>
      <c r="G76" s="21"/>
      <c r="H76" s="35"/>
      <c r="I76" s="21"/>
      <c r="J76" s="35"/>
      <c r="K76" s="21"/>
      <c r="L76" s="35"/>
      <c r="M76" s="23"/>
      <c r="N76" s="23"/>
      <c r="O76" s="23"/>
      <c r="P76" s="23"/>
      <c r="Q76" s="23"/>
      <c r="R76" s="23"/>
    </row>
    <row r="77" spans="1:18" s="24" customFormat="1" ht="12" customHeight="1">
      <c r="A77" s="21" t="s">
        <v>41</v>
      </c>
      <c r="B77" s="30">
        <f>+B30+B37+B47+B64+B73+B75</f>
        <v>13943512</v>
      </c>
      <c r="C77" s="21"/>
      <c r="D77" s="30">
        <f>+D30+D37+D47+D64+D73+D75</f>
        <v>7950906</v>
      </c>
      <c r="E77" s="21"/>
      <c r="F77" s="30">
        <f>+F30+F37+F47+F64+F73+F75</f>
        <v>3988167</v>
      </c>
      <c r="G77" s="21"/>
      <c r="H77" s="30">
        <f>+H30+H37+H47+H64+H73+H75</f>
        <v>100224</v>
      </c>
      <c r="I77" s="21"/>
      <c r="J77" s="30">
        <f>+J30+J37+J47+J64+J73+J75</f>
        <v>1827675</v>
      </c>
      <c r="K77" s="21"/>
      <c r="L77" s="30">
        <f>+L30+L37+L47+L64+L73+L75</f>
        <v>76540</v>
      </c>
      <c r="M77" s="23"/>
      <c r="N77" s="23"/>
      <c r="O77" s="23"/>
      <c r="P77" s="23"/>
      <c r="Q77" s="23"/>
      <c r="R77" s="23"/>
    </row>
    <row r="78" spans="1:18" s="24" customFormat="1" ht="9.75" customHeight="1">
      <c r="A78" s="21"/>
      <c r="B78" s="22"/>
      <c r="C78" s="21"/>
      <c r="D78" s="22"/>
      <c r="E78" s="21"/>
      <c r="F78" s="22"/>
      <c r="G78" s="21"/>
      <c r="H78" s="22"/>
      <c r="I78" s="21"/>
      <c r="J78" s="22"/>
      <c r="K78" s="21"/>
      <c r="L78" s="22"/>
      <c r="M78" s="23"/>
      <c r="N78" s="23"/>
      <c r="O78" s="23"/>
      <c r="P78" s="23"/>
      <c r="Q78" s="23"/>
      <c r="R78" s="23"/>
    </row>
    <row r="79" spans="1:18" s="24" customFormat="1" ht="12" customHeight="1">
      <c r="A79" s="25" t="s">
        <v>46</v>
      </c>
      <c r="B79" s="22"/>
      <c r="C79" s="21"/>
      <c r="D79" s="22"/>
      <c r="E79" s="21"/>
      <c r="F79" s="22"/>
      <c r="G79" s="21"/>
      <c r="H79" s="22"/>
      <c r="I79" s="21"/>
      <c r="J79" s="22"/>
      <c r="K79" s="21"/>
      <c r="L79" s="22"/>
      <c r="M79" s="23"/>
      <c r="N79" s="23"/>
      <c r="O79" s="23"/>
      <c r="P79" s="23"/>
      <c r="Q79" s="23"/>
      <c r="R79" s="23"/>
    </row>
    <row r="80" spans="1:18" s="24" customFormat="1" ht="12" customHeight="1">
      <c r="A80" s="25" t="s">
        <v>47</v>
      </c>
      <c r="B80" s="36">
        <f>SUM(D80:L80)</f>
        <v>0</v>
      </c>
      <c r="C80" s="21"/>
      <c r="D80" s="36">
        <v>0</v>
      </c>
      <c r="E80" s="21"/>
      <c r="F80" s="36">
        <v>0</v>
      </c>
      <c r="G80" s="21"/>
      <c r="H80" s="36">
        <v>0</v>
      </c>
      <c r="I80" s="21"/>
      <c r="J80" s="36">
        <v>0</v>
      </c>
      <c r="K80" s="21"/>
      <c r="L80" s="36">
        <v>0</v>
      </c>
      <c r="M80" s="23"/>
      <c r="N80" s="23"/>
      <c r="O80" s="23"/>
      <c r="P80" s="23"/>
      <c r="Q80" s="23"/>
      <c r="R80" s="23"/>
    </row>
    <row r="81" spans="1:18" s="24" customFormat="1" ht="9.75" customHeight="1">
      <c r="A81" s="21"/>
      <c r="B81" s="22"/>
      <c r="C81" s="21"/>
      <c r="D81" s="22"/>
      <c r="E81" s="21"/>
      <c r="F81" s="22"/>
      <c r="G81" s="21"/>
      <c r="H81" s="22"/>
      <c r="I81" s="21"/>
      <c r="J81" s="22"/>
      <c r="K81" s="21"/>
      <c r="L81" s="22"/>
      <c r="M81" s="23"/>
      <c r="N81" s="23"/>
      <c r="O81" s="23"/>
      <c r="P81" s="23"/>
      <c r="Q81" s="23"/>
      <c r="R81" s="23"/>
    </row>
    <row r="82" spans="1:18" s="24" customFormat="1" ht="12" customHeight="1" thickBot="1">
      <c r="A82" s="21" t="s">
        <v>38</v>
      </c>
      <c r="B82" s="37">
        <f>SUM(D82:L82)</f>
        <v>13943512</v>
      </c>
      <c r="C82" s="21"/>
      <c r="D82" s="38">
        <f>D80+D77</f>
        <v>7950906</v>
      </c>
      <c r="E82" s="21"/>
      <c r="F82" s="38">
        <f>F80+F77</f>
        <v>3988167</v>
      </c>
      <c r="G82" s="21"/>
      <c r="H82" s="38">
        <f>H80+H77</f>
        <v>100224</v>
      </c>
      <c r="I82" s="21"/>
      <c r="J82" s="38">
        <f>J80+J77</f>
        <v>1827675</v>
      </c>
      <c r="K82" s="21"/>
      <c r="L82" s="38">
        <f>L80+L77</f>
        <v>76540</v>
      </c>
      <c r="M82" s="23"/>
      <c r="N82" s="23"/>
      <c r="O82" s="23"/>
      <c r="P82" s="23"/>
      <c r="Q82" s="23"/>
      <c r="R82" s="23"/>
    </row>
    <row r="83" spans="1:18" s="24" customFormat="1" ht="12" customHeight="1" thickTop="1">
      <c r="A83" s="10"/>
      <c r="B83" s="40">
        <v>13943511.53</v>
      </c>
      <c r="C83" s="10"/>
      <c r="D83" s="40">
        <v>7950905.41</v>
      </c>
      <c r="E83" s="10"/>
      <c r="F83" s="40">
        <v>3988166.72</v>
      </c>
      <c r="G83" s="10"/>
      <c r="H83" s="40">
        <v>100224.31</v>
      </c>
      <c r="I83" s="10"/>
      <c r="J83" s="40">
        <v>1827675.36</v>
      </c>
      <c r="K83" s="10"/>
      <c r="L83" s="40">
        <v>76539.73</v>
      </c>
      <c r="M83" s="23"/>
      <c r="O83" s="23"/>
      <c r="P83" s="23"/>
      <c r="Q83" s="23"/>
      <c r="R83" s="23"/>
    </row>
    <row r="84" spans="1:18" ht="12" customHeight="1">
      <c r="A84" s="10"/>
      <c r="B84" s="39">
        <f>B83-B82</f>
        <v>-0.47000000067055225</v>
      </c>
      <c r="C84" s="39"/>
      <c r="D84" s="39">
        <f>D83-D82</f>
        <v>-0.5899999998509884</v>
      </c>
      <c r="E84" s="39"/>
      <c r="F84" s="39">
        <f>F83-F82</f>
        <v>-0.27999999979510903</v>
      </c>
      <c r="G84" s="39"/>
      <c r="H84" s="39">
        <f>H83-H82</f>
        <v>0.3099999999976717</v>
      </c>
      <c r="I84" s="39"/>
      <c r="J84" s="39">
        <f>J83-J82</f>
        <v>0.3600000001024455</v>
      </c>
      <c r="K84" s="39"/>
      <c r="L84" s="39">
        <f>L83-L82</f>
        <v>-0.27000000000407454</v>
      </c>
      <c r="M84" s="10"/>
      <c r="O84" s="10"/>
      <c r="P84" s="10"/>
      <c r="Q84" s="10"/>
      <c r="R84" s="10"/>
    </row>
    <row r="85" spans="1:18" ht="1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3:18" ht="12" customHeight="1">
      <c r="M94" s="10"/>
      <c r="N94" s="39"/>
      <c r="O94" s="10"/>
      <c r="P94" s="10"/>
      <c r="Q94" s="10"/>
      <c r="R94" s="10"/>
    </row>
  </sheetData>
  <sheetProtection/>
  <mergeCells count="5">
    <mergeCell ref="C4:E4"/>
    <mergeCell ref="B3:L3"/>
    <mergeCell ref="B5:L5"/>
    <mergeCell ref="B6:L6"/>
    <mergeCell ref="A2:A7"/>
  </mergeCells>
  <conditionalFormatting sqref="A14:IV42 M44:IV83 A44:L82">
    <cfRule type="expression" priority="2" dxfId="0" stopIfTrue="1">
      <formula>MOD(ROW(),2)=1</formula>
    </cfRule>
  </conditionalFormatting>
  <conditionalFormatting sqref="A43:IV43">
    <cfRule type="expression" priority="1" dxfId="0" stopIfTrue="1">
      <formula>MOD(ROW(),2)=1</formula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scale="98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Griffin</dc:creator>
  <cp:keywords/>
  <dc:description/>
  <cp:lastModifiedBy>Jen</cp:lastModifiedBy>
  <cp:lastPrinted>2018-08-14T14:22:01Z</cp:lastPrinted>
  <dcterms:created xsi:type="dcterms:W3CDTF">2003-07-31T21:17:17Z</dcterms:created>
  <dcterms:modified xsi:type="dcterms:W3CDTF">2018-11-14T14:38:29Z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