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aw" sheetId="1" r:id="rId1"/>
  </sheets>
  <definedNames>
    <definedName name="\P">'c2b law'!#REF!</definedName>
    <definedName name="HEADER">'c2b law'!$A$3:$Q$13</definedName>
    <definedName name="P_1">'c2b law'!$A$14:$Q$52</definedName>
    <definedName name="_xlnm.Print_Area" localSheetId="0">'c2b law'!$A$14:$Q$52</definedName>
    <definedName name="_xlnm.Print_Titles" localSheetId="0">'c2b law'!$1:$14</definedName>
    <definedName name="Print_Titles_MI">'c2b law'!$3:$13</definedName>
  </definedNames>
  <calcPr fullCalcOnLoad="1"/>
</workbook>
</file>

<file path=xl/sharedStrings.xml><?xml version="1.0" encoding="utf-8"?>
<sst xmlns="http://schemas.openxmlformats.org/spreadsheetml/2006/main" count="130" uniqueCount="43">
  <si>
    <t xml:space="preserve"> </t>
  </si>
  <si>
    <t>Source</t>
  </si>
  <si>
    <t>Object</t>
  </si>
  <si>
    <t>Indirect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</si>
  <si>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</si>
  <si>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</si>
  <si>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</si>
  <si>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</si>
  <si>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</si>
  <si>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</si>
  <si>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</si>
  <si>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</si>
  <si>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</si>
  <si>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  --</t>
  </si>
  <si>
    <t/>
  </si>
  <si>
    <t xml:space="preserve"> Scholarships and fellowships </t>
  </si>
  <si>
    <t>Personal</t>
  </si>
  <si>
    <t>Cost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</si>
  <si>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</si>
  <si>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</si>
  <si>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</si>
  <si>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</si>
  <si>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</si>
  <si>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</si>
  <si>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public service </t>
  </si>
  <si>
    <t xml:space="preserve">        Total academic support </t>
  </si>
  <si>
    <t xml:space="preserve">        Total student services </t>
  </si>
  <si>
    <t xml:space="preserve">        Total institutional support</t>
  </si>
  <si>
    <t xml:space="preserve">          Total expenditures</t>
  </si>
  <si>
    <t xml:space="preserve">   General </t>
  </si>
  <si>
    <t xml:space="preserve">   Louisiana law review</t>
  </si>
  <si>
    <t xml:space="preserve">   Student technology fee projects </t>
  </si>
  <si>
    <t xml:space="preserve">   General</t>
  </si>
  <si>
    <t xml:space="preserve">   Lecture series</t>
  </si>
  <si>
    <t xml:space="preserve">   Mineral law institute </t>
  </si>
  <si>
    <t xml:space="preserve">   Library </t>
  </si>
  <si>
    <t xml:space="preserve">   Student activities</t>
  </si>
  <si>
    <t xml:space="preserve">   Alumni relations</t>
  </si>
  <si>
    <t xml:space="preserve">   Publications institute</t>
  </si>
  <si>
    <t xml:space="preserve">          Total educational and general expenditures</t>
  </si>
  <si>
    <t>For the year ended June 30, 2009</t>
  </si>
  <si>
    <t>ANALYSIS C-2B</t>
  </si>
  <si>
    <t>Current Restricted Fund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</si>
</sst>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10"/>
      <name val="Goudy Old Style"/>
      <family val="1"/>
    </font>
    <font>
      <sz val="9"/>
      <color indexed="20"/>
      <name val="Arial"/>
      <family val="2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37" fontId="0" fillId="0" borderId="0" xfId="58">
      <alignment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37" fontId="5" fillId="0" borderId="0" xfId="58" applyFont="1" applyFill="1" applyBorder="1" applyAlignment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>
      <alignment vertical="center"/>
    </xf>
    <xf numFmtId="37" fontId="8" fillId="0" borderId="0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0</xdr:col>
      <xdr:colOff>2686050</xdr:colOff>
      <xdr:row>6</xdr:row>
      <xdr:rowOff>57150</xdr:rowOff>
    </xdr:to>
    <xdr:pic>
      <xdr:nvPicPr>
        <xdr:cNvPr id="1" name="Picture 1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4"/>
  <sheetViews>
    <sheetView showGridLines="0" tabSelected="1" defaultGridColor="0" zoomScalePageLayoutView="0" colorId="22" workbookViewId="0" topLeftCell="A1">
      <selection activeCell="A10" sqref="A10"/>
    </sheetView>
  </sheetViews>
  <sheetFormatPr defaultColWidth="9.140625" defaultRowHeight="12"/>
  <cols>
    <col min="1" max="1" width="43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14.57421875" style="1" customWidth="1"/>
    <col min="18" max="43" width="7.57421875" style="1" customWidth="1"/>
    <col min="44" max="16384" width="9.00390625" style="2" customWidth="1"/>
  </cols>
  <sheetData>
    <row r="1" spans="1:256" s="5" customFormat="1" ht="12">
      <c r="A1" s="28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s="6" customFormat="1" ht="10.5" customHeight="1">
      <c r="A2" s="28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6" customFormat="1" ht="16.5">
      <c r="A3" s="28"/>
      <c r="B3" s="22"/>
      <c r="C3" s="29" t="s">
        <v>41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6" customFormat="1" ht="8.25" customHeight="1">
      <c r="A4" s="28"/>
      <c r="B4" s="2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6" customFormat="1" ht="16.5">
      <c r="A5" s="28"/>
      <c r="B5" s="24"/>
      <c r="C5" s="29" t="s">
        <v>42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6" customFormat="1" ht="16.5">
      <c r="A6" s="28"/>
      <c r="B6" s="22"/>
      <c r="C6" s="29" t="s">
        <v>40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6" customFormat="1" ht="10.5" customHeight="1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5" customFormat="1" ht="12">
      <c r="A8" s="2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10" spans="1:17" ht="13.5">
      <c r="A10" s="7"/>
      <c r="B10" s="7"/>
      <c r="C10" s="27" t="s">
        <v>1</v>
      </c>
      <c r="D10" s="27"/>
      <c r="E10" s="27"/>
      <c r="F10" s="27"/>
      <c r="G10" s="27"/>
      <c r="H10" s="27"/>
      <c r="I10" s="27"/>
      <c r="J10" s="7"/>
      <c r="K10" s="7"/>
      <c r="L10" s="7"/>
      <c r="M10" s="9"/>
      <c r="N10" s="9"/>
      <c r="O10" s="8" t="s">
        <v>2</v>
      </c>
      <c r="P10" s="9"/>
      <c r="Q10" s="9"/>
    </row>
    <row r="11" spans="1:1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 t="s">
        <v>3</v>
      </c>
    </row>
    <row r="12" spans="1:17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 t="s">
        <v>16</v>
      </c>
      <c r="N12" s="7"/>
      <c r="O12" s="7"/>
      <c r="P12" s="7"/>
      <c r="Q12" s="10" t="s">
        <v>17</v>
      </c>
    </row>
    <row r="13" spans="1:17" ht="13.5">
      <c r="A13" s="7"/>
      <c r="B13" s="7"/>
      <c r="C13" s="8" t="s">
        <v>4</v>
      </c>
      <c r="D13" s="7"/>
      <c r="E13" s="8" t="s">
        <v>5</v>
      </c>
      <c r="F13" s="7"/>
      <c r="G13" s="8" t="s">
        <v>6</v>
      </c>
      <c r="H13" s="7"/>
      <c r="I13" s="8" t="s">
        <v>7</v>
      </c>
      <c r="J13" s="7"/>
      <c r="K13" s="8" t="s">
        <v>8</v>
      </c>
      <c r="L13" s="7"/>
      <c r="M13" s="8" t="s">
        <v>9</v>
      </c>
      <c r="N13" s="7"/>
      <c r="O13" s="8" t="s">
        <v>10</v>
      </c>
      <c r="P13" s="7"/>
      <c r="Q13" s="8" t="s">
        <v>11</v>
      </c>
    </row>
    <row r="14" spans="1:17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43" s="4" customFormat="1" ht="13.5" customHeight="1">
      <c r="A15" s="11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4" customFormat="1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4" customFormat="1" ht="13.5" customHeight="1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4" customFormat="1" ht="13.5" customHeight="1">
      <c r="A18" s="11" t="s">
        <v>29</v>
      </c>
      <c r="B18" s="12" t="s">
        <v>14</v>
      </c>
      <c r="C18" s="13">
        <v>4683</v>
      </c>
      <c r="D18" s="11"/>
      <c r="E18" s="13">
        <v>0</v>
      </c>
      <c r="F18" s="11"/>
      <c r="G18" s="13">
        <v>271141</v>
      </c>
      <c r="H18" s="11"/>
      <c r="I18" s="13">
        <v>52259</v>
      </c>
      <c r="J18" s="11"/>
      <c r="K18" s="14">
        <f>IF(SUM(C18:I18)=SUM(M18:Q18),SUM(C18:I18),SUM(M18:Q18)-SUM(C18:I18))</f>
        <v>328083</v>
      </c>
      <c r="L18" s="11"/>
      <c r="M18" s="13">
        <v>316351</v>
      </c>
      <c r="N18" s="11"/>
      <c r="O18" s="13">
        <v>4617</v>
      </c>
      <c r="P18" s="11"/>
      <c r="Q18" s="13">
        <v>7115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4" customFormat="1" ht="13.5" customHeight="1">
      <c r="A19" s="11" t="s">
        <v>30</v>
      </c>
      <c r="B19" s="12" t="s">
        <v>14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v>50613</v>
      </c>
      <c r="J19" s="11" t="s">
        <v>0</v>
      </c>
      <c r="K19" s="11">
        <f>IF(SUM(C19:I19)=SUM(M19:Q19),SUM(C19:I19),SUM(M19:Q19)-SUM(C19:I19))</f>
        <v>50613</v>
      </c>
      <c r="L19" s="11" t="s">
        <v>0</v>
      </c>
      <c r="M19" s="11">
        <v>29956</v>
      </c>
      <c r="N19" s="11"/>
      <c r="O19" s="11">
        <f>20658-1</f>
        <v>20657</v>
      </c>
      <c r="P19" s="11"/>
      <c r="Q19" s="11"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4" customFormat="1" ht="13.5" customHeight="1">
      <c r="A20" s="11" t="s">
        <v>31</v>
      </c>
      <c r="B20" s="12" t="s">
        <v>14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v>15096</v>
      </c>
      <c r="J20" s="11" t="s">
        <v>0</v>
      </c>
      <c r="K20" s="15">
        <f aca="true" t="shared" si="0" ref="K20:K52">IF(SUM(C20:I20)=SUM(M20:Q20),SUM(C20:I20),SUM(M20:Q20)-SUM(C20:I20))</f>
        <v>15096</v>
      </c>
      <c r="L20" s="11" t="s">
        <v>0</v>
      </c>
      <c r="M20" s="11">
        <v>0</v>
      </c>
      <c r="N20" s="11"/>
      <c r="O20" s="11">
        <v>15096</v>
      </c>
      <c r="P20" s="11"/>
      <c r="Q20" s="11"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4" customFormat="1" ht="13.5" customHeight="1">
      <c r="A21" s="11"/>
      <c r="B21" s="12"/>
      <c r="C21" s="16"/>
      <c r="D21" s="11"/>
      <c r="E21" s="16"/>
      <c r="F21" s="11"/>
      <c r="G21" s="16"/>
      <c r="H21" s="11"/>
      <c r="I21" s="16"/>
      <c r="J21" s="11"/>
      <c r="K21" s="11"/>
      <c r="L21" s="11"/>
      <c r="M21" s="16"/>
      <c r="N21" s="11"/>
      <c r="O21" s="16"/>
      <c r="P21" s="11"/>
      <c r="Q21" s="1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4" customFormat="1" ht="13.5" customHeight="1">
      <c r="A22" s="11" t="s">
        <v>23</v>
      </c>
      <c r="B22" s="12" t="s">
        <v>14</v>
      </c>
      <c r="C22" s="15">
        <f>SUM(C18:C20)</f>
        <v>4683</v>
      </c>
      <c r="D22" s="11"/>
      <c r="E22" s="15">
        <f>SUM(E18:E20)</f>
        <v>0</v>
      </c>
      <c r="F22" s="11"/>
      <c r="G22" s="15">
        <f>SUM(G18:G20)</f>
        <v>271141</v>
      </c>
      <c r="H22" s="11"/>
      <c r="I22" s="15">
        <f>SUM(I18:I20)</f>
        <v>117968</v>
      </c>
      <c r="J22" s="11"/>
      <c r="K22" s="15">
        <f t="shared" si="0"/>
        <v>393792</v>
      </c>
      <c r="L22" s="11"/>
      <c r="M22" s="15">
        <f>SUM(M18:M20)</f>
        <v>346307</v>
      </c>
      <c r="N22" s="11"/>
      <c r="O22" s="15">
        <f>SUM(O18:O20)</f>
        <v>40370</v>
      </c>
      <c r="P22" s="11"/>
      <c r="Q22" s="15">
        <f>SUM(Q18:Q20)</f>
        <v>7115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4" customFormat="1" ht="13.5" customHeight="1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4" customFormat="1" ht="13.5" customHeight="1">
      <c r="A24" s="11" t="s">
        <v>19</v>
      </c>
      <c r="B24" s="12" t="s">
        <v>14</v>
      </c>
      <c r="C24" s="11"/>
      <c r="D24" s="11"/>
      <c r="E24" s="11"/>
      <c r="F24" s="11"/>
      <c r="G24" s="11"/>
      <c r="H24" s="11"/>
      <c r="I24" s="11" t="s">
        <v>0</v>
      </c>
      <c r="J24" s="11"/>
      <c r="K24" s="11"/>
      <c r="L24" s="11"/>
      <c r="M24" s="11" t="s">
        <v>0</v>
      </c>
      <c r="N24" s="11"/>
      <c r="O24" s="11" t="s">
        <v>0</v>
      </c>
      <c r="P24" s="11"/>
      <c r="Q24" s="11" t="s">
        <v>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4" customFormat="1" ht="13.5" customHeight="1">
      <c r="A25" s="11" t="s">
        <v>32</v>
      </c>
      <c r="B25" s="12"/>
      <c r="C25" s="11">
        <v>0</v>
      </c>
      <c r="D25" s="11"/>
      <c r="E25" s="11">
        <v>0</v>
      </c>
      <c r="F25" s="11"/>
      <c r="G25" s="11">
        <v>1348</v>
      </c>
      <c r="H25" s="11"/>
      <c r="I25" s="11">
        <v>0</v>
      </c>
      <c r="J25" s="11"/>
      <c r="K25" s="11">
        <f t="shared" si="0"/>
        <v>1348</v>
      </c>
      <c r="L25" s="11"/>
      <c r="M25" s="11">
        <v>0</v>
      </c>
      <c r="N25" s="11"/>
      <c r="O25" s="11">
        <v>1348</v>
      </c>
      <c r="P25" s="11"/>
      <c r="Q25" s="11">
        <v>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4" customFormat="1" ht="13.5" customHeight="1">
      <c r="A26" s="11" t="s">
        <v>33</v>
      </c>
      <c r="B26" s="12" t="s">
        <v>14</v>
      </c>
      <c r="C26" s="11">
        <v>0</v>
      </c>
      <c r="D26" s="11"/>
      <c r="E26" s="11">
        <v>5673</v>
      </c>
      <c r="F26" s="11"/>
      <c r="G26" s="11">
        <v>-414</v>
      </c>
      <c r="H26" s="11"/>
      <c r="I26" s="11">
        <v>0</v>
      </c>
      <c r="J26" s="11"/>
      <c r="K26" s="11">
        <f t="shared" si="0"/>
        <v>5259</v>
      </c>
      <c r="L26" s="11"/>
      <c r="M26" s="11">
        <v>4364</v>
      </c>
      <c r="N26" s="11"/>
      <c r="O26" s="11">
        <v>-414</v>
      </c>
      <c r="P26" s="11"/>
      <c r="Q26" s="11">
        <v>1309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4" customFormat="1" ht="13.5" customHeight="1">
      <c r="A27" s="11" t="s">
        <v>34</v>
      </c>
      <c r="B27" s="12" t="s">
        <v>14</v>
      </c>
      <c r="C27" s="15">
        <v>0</v>
      </c>
      <c r="D27" s="11"/>
      <c r="E27" s="15">
        <v>0</v>
      </c>
      <c r="F27" s="11"/>
      <c r="G27" s="15">
        <v>25975</v>
      </c>
      <c r="H27" s="11"/>
      <c r="I27" s="15">
        <v>53620</v>
      </c>
      <c r="J27" s="11"/>
      <c r="K27" s="15">
        <f t="shared" si="0"/>
        <v>79595</v>
      </c>
      <c r="L27" s="11"/>
      <c r="M27" s="15">
        <v>25000</v>
      </c>
      <c r="N27" s="11"/>
      <c r="O27" s="15">
        <v>54595</v>
      </c>
      <c r="P27" s="11"/>
      <c r="Q27" s="15">
        <v>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4" customFormat="1" ht="13.5" customHeight="1">
      <c r="A28" s="11"/>
      <c r="B28" s="12"/>
      <c r="C28" s="17"/>
      <c r="D28" s="17"/>
      <c r="E28" s="17"/>
      <c r="F28" s="17"/>
      <c r="G28" s="17"/>
      <c r="H28" s="17"/>
      <c r="I28" s="17"/>
      <c r="J28" s="17"/>
      <c r="K28" s="11"/>
      <c r="L28" s="17"/>
      <c r="M28" s="17"/>
      <c r="N28" s="17"/>
      <c r="O28" s="17"/>
      <c r="P28" s="17"/>
      <c r="Q28" s="17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4" customFormat="1" ht="13.5" customHeight="1">
      <c r="A29" s="11" t="s">
        <v>24</v>
      </c>
      <c r="B29" s="12" t="s">
        <v>14</v>
      </c>
      <c r="C29" s="15">
        <f>SUM(C25:C27)</f>
        <v>0</v>
      </c>
      <c r="D29" s="11"/>
      <c r="E29" s="15">
        <f>SUM(E25:E27)</f>
        <v>5673</v>
      </c>
      <c r="F29" s="11"/>
      <c r="G29" s="15">
        <f>SUM(G25:G27)</f>
        <v>26909</v>
      </c>
      <c r="H29" s="11"/>
      <c r="I29" s="15">
        <f>SUM(I25:I27)</f>
        <v>53620</v>
      </c>
      <c r="J29" s="11"/>
      <c r="K29" s="15">
        <f t="shared" si="0"/>
        <v>86202</v>
      </c>
      <c r="L29" s="11"/>
      <c r="M29" s="15">
        <f>SUM(M25:M27)</f>
        <v>29364</v>
      </c>
      <c r="N29" s="11"/>
      <c r="O29" s="15">
        <f>SUM(O25:O27)</f>
        <v>55529</v>
      </c>
      <c r="P29" s="11"/>
      <c r="Q29" s="15">
        <f>SUM(Q25:Q27)</f>
        <v>1309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4" customFormat="1" ht="13.5" customHeight="1">
      <c r="A30" s="11"/>
      <c r="B30" s="12" t="s">
        <v>14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4" customFormat="1" ht="13.5" customHeight="1">
      <c r="A31" s="11" t="s">
        <v>20</v>
      </c>
      <c r="B31" s="12" t="s">
        <v>14</v>
      </c>
      <c r="C31" s="11" t="s">
        <v>14</v>
      </c>
      <c r="D31" s="11"/>
      <c r="E31" s="11" t="s">
        <v>14</v>
      </c>
      <c r="F31" s="11" t="s">
        <v>14</v>
      </c>
      <c r="G31" s="11" t="s">
        <v>14</v>
      </c>
      <c r="H31" s="11" t="s">
        <v>14</v>
      </c>
      <c r="I31" s="11" t="s">
        <v>14</v>
      </c>
      <c r="J31" s="11" t="s">
        <v>14</v>
      </c>
      <c r="K31" s="11"/>
      <c r="L31" s="11" t="s">
        <v>14</v>
      </c>
      <c r="M31" s="11" t="s">
        <v>14</v>
      </c>
      <c r="N31" s="11" t="s">
        <v>14</v>
      </c>
      <c r="O31" s="11"/>
      <c r="P31" s="11" t="s">
        <v>14</v>
      </c>
      <c r="Q31" s="11" t="s">
        <v>14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4" customFormat="1" ht="13.5" customHeight="1">
      <c r="A32" s="11" t="s">
        <v>35</v>
      </c>
      <c r="B32" s="12" t="s">
        <v>14</v>
      </c>
      <c r="C32" s="15">
        <v>0</v>
      </c>
      <c r="D32" s="11"/>
      <c r="E32" s="15">
        <v>0</v>
      </c>
      <c r="F32" s="11"/>
      <c r="G32" s="15">
        <v>1754</v>
      </c>
      <c r="H32" s="11"/>
      <c r="I32" s="15">
        <v>0</v>
      </c>
      <c r="J32" s="11"/>
      <c r="K32" s="15">
        <f t="shared" si="0"/>
        <v>1754</v>
      </c>
      <c r="L32" s="11"/>
      <c r="M32" s="15">
        <v>0</v>
      </c>
      <c r="N32" s="11"/>
      <c r="O32" s="15">
        <v>1754</v>
      </c>
      <c r="P32" s="11"/>
      <c r="Q32" s="15"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4" customFormat="1" ht="13.5" customHeight="1">
      <c r="A33" s="11"/>
      <c r="B33" s="12"/>
      <c r="C33" s="17"/>
      <c r="D33" s="17"/>
      <c r="E33" s="17"/>
      <c r="F33" s="17"/>
      <c r="G33" s="17"/>
      <c r="H33" s="17"/>
      <c r="I33" s="17"/>
      <c r="J33" s="17"/>
      <c r="K33" s="11"/>
      <c r="L33" s="17"/>
      <c r="M33" s="17"/>
      <c r="N33" s="17"/>
      <c r="O33" s="17"/>
      <c r="P33" s="17"/>
      <c r="Q33" s="17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s="4" customFormat="1" ht="13.5" customHeight="1">
      <c r="A34" s="11" t="s">
        <v>25</v>
      </c>
      <c r="B34" s="12" t="s">
        <v>14</v>
      </c>
      <c r="C34" s="15">
        <f>SUM(C32:C32)</f>
        <v>0</v>
      </c>
      <c r="D34" s="11"/>
      <c r="E34" s="15">
        <f>SUM(E32:E32)</f>
        <v>0</v>
      </c>
      <c r="F34" s="11"/>
      <c r="G34" s="15">
        <f>SUM(G32:G32)</f>
        <v>1754</v>
      </c>
      <c r="H34" s="11"/>
      <c r="I34" s="15">
        <f>SUM(I32:I32)</f>
        <v>0</v>
      </c>
      <c r="J34" s="11"/>
      <c r="K34" s="15">
        <f t="shared" si="0"/>
        <v>1754</v>
      </c>
      <c r="L34" s="11"/>
      <c r="M34" s="15">
        <f>SUM(M32:M32)</f>
        <v>0</v>
      </c>
      <c r="N34" s="11"/>
      <c r="O34" s="15">
        <f>SUM(O32:O32)</f>
        <v>1754</v>
      </c>
      <c r="P34" s="11"/>
      <c r="Q34" s="15">
        <f>SUM(Q32:Q32)</f>
        <v>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s="4" customFormat="1" ht="13.5" customHeight="1">
      <c r="A35" s="11"/>
      <c r="B35" s="12" t="s">
        <v>14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4" customFormat="1" ht="13.5" customHeight="1">
      <c r="A36" s="11" t="s">
        <v>21</v>
      </c>
      <c r="B36" s="12" t="s">
        <v>14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s="4" customFormat="1" ht="13.5" customHeight="1">
      <c r="A37" s="11" t="s">
        <v>36</v>
      </c>
      <c r="B37" s="12" t="s">
        <v>14</v>
      </c>
      <c r="C37" s="15">
        <v>0</v>
      </c>
      <c r="D37" s="11"/>
      <c r="E37" s="15">
        <v>0</v>
      </c>
      <c r="F37" s="11"/>
      <c r="G37" s="15">
        <v>0</v>
      </c>
      <c r="H37" s="11"/>
      <c r="I37" s="15">
        <v>13158</v>
      </c>
      <c r="J37" s="11"/>
      <c r="K37" s="15">
        <f t="shared" si="0"/>
        <v>13158</v>
      </c>
      <c r="L37" s="11" t="s">
        <v>0</v>
      </c>
      <c r="M37" s="15">
        <v>2300</v>
      </c>
      <c r="N37" s="11"/>
      <c r="O37" s="15">
        <v>10858</v>
      </c>
      <c r="P37" s="11"/>
      <c r="Q37" s="15">
        <v>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4" customFormat="1" ht="13.5" customHeight="1">
      <c r="A38" s="11"/>
      <c r="B38" s="12"/>
      <c r="C38" s="17"/>
      <c r="D38" s="17"/>
      <c r="E38" s="17"/>
      <c r="F38" s="17"/>
      <c r="G38" s="17"/>
      <c r="H38" s="17"/>
      <c r="I38" s="17"/>
      <c r="J38" s="17"/>
      <c r="K38" s="11"/>
      <c r="L38" s="17"/>
      <c r="M38" s="17"/>
      <c r="N38" s="17"/>
      <c r="O38" s="17"/>
      <c r="P38" s="17"/>
      <c r="Q38" s="17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4" customFormat="1" ht="13.5" customHeight="1">
      <c r="A39" s="11" t="s">
        <v>26</v>
      </c>
      <c r="B39" s="12" t="s">
        <v>14</v>
      </c>
      <c r="C39" s="15">
        <f>SUM(C37:C37)</f>
        <v>0</v>
      </c>
      <c r="D39" s="11"/>
      <c r="E39" s="15">
        <f>SUM(E37:E37)</f>
        <v>0</v>
      </c>
      <c r="F39" s="11"/>
      <c r="G39" s="15">
        <f>SUM(G37:G37)</f>
        <v>0</v>
      </c>
      <c r="H39" s="11"/>
      <c r="I39" s="15">
        <f>SUM(I37:I37)</f>
        <v>13158</v>
      </c>
      <c r="J39" s="11"/>
      <c r="K39" s="15">
        <f t="shared" si="0"/>
        <v>13158</v>
      </c>
      <c r="L39" s="11"/>
      <c r="M39" s="15">
        <f>SUM(M37:M37)</f>
        <v>2300</v>
      </c>
      <c r="N39" s="11"/>
      <c r="O39" s="15">
        <f>SUM(O37:O37)</f>
        <v>10858</v>
      </c>
      <c r="P39" s="11"/>
      <c r="Q39" s="15">
        <f>SUM(Q37:Q37)</f>
        <v>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4" customFormat="1" ht="13.5" customHeight="1">
      <c r="A40" s="11"/>
      <c r="B40" s="12" t="s">
        <v>14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s="4" customFormat="1" ht="13.5" customHeight="1">
      <c r="A41" s="11" t="s">
        <v>22</v>
      </c>
      <c r="B41" s="12" t="s">
        <v>14</v>
      </c>
      <c r="C41" s="11" t="s">
        <v>14</v>
      </c>
      <c r="D41" s="11"/>
      <c r="E41" s="11" t="s">
        <v>14</v>
      </c>
      <c r="F41" s="11" t="s">
        <v>14</v>
      </c>
      <c r="G41" s="11" t="s">
        <v>14</v>
      </c>
      <c r="H41" s="11" t="s">
        <v>14</v>
      </c>
      <c r="I41" s="11" t="s">
        <v>14</v>
      </c>
      <c r="J41" s="11" t="s">
        <v>14</v>
      </c>
      <c r="K41" s="11"/>
      <c r="L41" s="11" t="s">
        <v>14</v>
      </c>
      <c r="M41" s="11" t="s">
        <v>14</v>
      </c>
      <c r="N41" s="11" t="s">
        <v>14</v>
      </c>
      <c r="O41" s="11" t="s">
        <v>14</v>
      </c>
      <c r="P41" s="11" t="s">
        <v>14</v>
      </c>
      <c r="Q41" s="11" t="s">
        <v>14</v>
      </c>
      <c r="R41" s="3" t="s">
        <v>14</v>
      </c>
      <c r="S41" s="3" t="s">
        <v>14</v>
      </c>
      <c r="T41" s="3" t="s">
        <v>14</v>
      </c>
      <c r="U41" s="3" t="s">
        <v>14</v>
      </c>
      <c r="V41" s="3" t="s">
        <v>14</v>
      </c>
      <c r="W41" s="3" t="s">
        <v>14</v>
      </c>
      <c r="X41" s="3" t="s">
        <v>14</v>
      </c>
      <c r="Y41" s="3" t="s">
        <v>14</v>
      </c>
      <c r="Z41" s="3" t="s">
        <v>14</v>
      </c>
      <c r="AA41" s="3" t="s">
        <v>14</v>
      </c>
      <c r="AB41" s="3" t="s">
        <v>14</v>
      </c>
      <c r="AC41" s="3" t="s">
        <v>14</v>
      </c>
      <c r="AD41" s="3" t="s">
        <v>14</v>
      </c>
      <c r="AE41" s="3" t="s">
        <v>14</v>
      </c>
      <c r="AF41" s="3" t="s">
        <v>14</v>
      </c>
      <c r="AG41" s="3" t="s">
        <v>14</v>
      </c>
      <c r="AH41" s="3" t="s">
        <v>14</v>
      </c>
      <c r="AI41" s="3" t="s">
        <v>14</v>
      </c>
      <c r="AJ41" s="3" t="s">
        <v>14</v>
      </c>
      <c r="AK41" s="3" t="s">
        <v>14</v>
      </c>
      <c r="AL41" s="3" t="s">
        <v>14</v>
      </c>
      <c r="AM41" s="3" t="s">
        <v>14</v>
      </c>
      <c r="AN41" s="3" t="s">
        <v>14</v>
      </c>
      <c r="AO41" s="3" t="s">
        <v>14</v>
      </c>
      <c r="AP41" s="3" t="s">
        <v>14</v>
      </c>
      <c r="AQ41" s="3" t="s">
        <v>14</v>
      </c>
    </row>
    <row r="42" spans="1:43" s="4" customFormat="1" ht="13.5" customHeight="1">
      <c r="A42" s="11" t="s">
        <v>37</v>
      </c>
      <c r="B42" s="12"/>
      <c r="C42" s="11">
        <v>0</v>
      </c>
      <c r="D42" s="11"/>
      <c r="E42" s="11">
        <v>0</v>
      </c>
      <c r="F42" s="11"/>
      <c r="G42" s="11">
        <v>90948</v>
      </c>
      <c r="H42" s="11"/>
      <c r="I42" s="11">
        <v>0</v>
      </c>
      <c r="J42" s="11"/>
      <c r="K42" s="11">
        <f t="shared" si="0"/>
        <v>90948</v>
      </c>
      <c r="L42" s="11"/>
      <c r="M42" s="11">
        <v>90209</v>
      </c>
      <c r="N42" s="11"/>
      <c r="O42" s="11">
        <v>739</v>
      </c>
      <c r="P42" s="11"/>
      <c r="Q42" s="11">
        <v>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s="4" customFormat="1" ht="13.5" customHeight="1">
      <c r="A43" s="11" t="s">
        <v>29</v>
      </c>
      <c r="B43" s="12" t="s">
        <v>14</v>
      </c>
      <c r="C43" s="11">
        <v>0</v>
      </c>
      <c r="D43" s="11"/>
      <c r="E43" s="11">
        <v>0</v>
      </c>
      <c r="F43" s="11"/>
      <c r="G43" s="11">
        <v>28945</v>
      </c>
      <c r="H43" s="11"/>
      <c r="I43" s="11">
        <v>0</v>
      </c>
      <c r="J43" s="11" t="s">
        <v>13</v>
      </c>
      <c r="K43" s="11">
        <f t="shared" si="0"/>
        <v>28945</v>
      </c>
      <c r="L43" s="11" t="s">
        <v>13</v>
      </c>
      <c r="M43" s="11">
        <v>26125</v>
      </c>
      <c r="N43" s="11"/>
      <c r="O43" s="11">
        <v>2820</v>
      </c>
      <c r="P43" s="11"/>
      <c r="Q43" s="11">
        <v>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s="4" customFormat="1" ht="13.5" customHeight="1">
      <c r="A44" s="11" t="s">
        <v>38</v>
      </c>
      <c r="B44" s="12" t="s">
        <v>14</v>
      </c>
      <c r="C44" s="15">
        <v>0</v>
      </c>
      <c r="D44" s="11"/>
      <c r="E44" s="15">
        <v>0</v>
      </c>
      <c r="F44" s="11"/>
      <c r="G44" s="15">
        <v>0</v>
      </c>
      <c r="H44" s="11"/>
      <c r="I44" s="15">
        <f>1+35293</f>
        <v>35294</v>
      </c>
      <c r="J44" s="11"/>
      <c r="K44" s="15">
        <f t="shared" si="0"/>
        <v>35294</v>
      </c>
      <c r="L44" s="11"/>
      <c r="M44" s="15">
        <v>40950</v>
      </c>
      <c r="N44" s="11"/>
      <c r="O44" s="15">
        <f>1+-5657</f>
        <v>-5656</v>
      </c>
      <c r="P44" s="11"/>
      <c r="Q44" s="15">
        <v>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s="4" customFormat="1" ht="13.5" customHeight="1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1"/>
      <c r="L45" s="17"/>
      <c r="M45" s="17"/>
      <c r="N45" s="17"/>
      <c r="O45" s="17"/>
      <c r="P45" s="17"/>
      <c r="Q45" s="17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s="4" customFormat="1" ht="13.5" customHeight="1">
      <c r="A46" s="11" t="s">
        <v>27</v>
      </c>
      <c r="B46" s="12" t="s">
        <v>14</v>
      </c>
      <c r="C46" s="15">
        <f>SUM(C42:C44)</f>
        <v>0</v>
      </c>
      <c r="D46" s="11"/>
      <c r="E46" s="15">
        <f>SUM(E42:E44)</f>
        <v>0</v>
      </c>
      <c r="F46" s="11"/>
      <c r="G46" s="15">
        <f>SUM(G42:G44)</f>
        <v>119893</v>
      </c>
      <c r="H46" s="11"/>
      <c r="I46" s="15">
        <f>IF(SUM(I42:I44)=0,"    --",SUM(I42:I44))</f>
        <v>35294</v>
      </c>
      <c r="J46" s="11"/>
      <c r="K46" s="15">
        <f t="shared" si="0"/>
        <v>155187</v>
      </c>
      <c r="L46" s="11"/>
      <c r="M46" s="15">
        <f>SUM(M42:M44)</f>
        <v>157284</v>
      </c>
      <c r="N46" s="11"/>
      <c r="O46" s="15">
        <f>SUM(O42:O44)</f>
        <v>-2097</v>
      </c>
      <c r="P46" s="11" t="str">
        <f>IF(SUM(P44)=0,"    --",SUM(P44))</f>
        <v>    --</v>
      </c>
      <c r="Q46" s="15">
        <f>SUM(Q42:Q44)</f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4" customFormat="1" ht="13.5" customHeight="1">
      <c r="A47" s="11"/>
      <c r="B47" s="12" t="s">
        <v>14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s="4" customFormat="1" ht="13.5" customHeight="1">
      <c r="A48" s="11" t="s">
        <v>15</v>
      </c>
      <c r="B48" s="12" t="s">
        <v>14</v>
      </c>
      <c r="C48" s="15">
        <v>0</v>
      </c>
      <c r="D48" s="11"/>
      <c r="E48" s="15">
        <v>0</v>
      </c>
      <c r="F48" s="11"/>
      <c r="G48" s="15">
        <v>200767</v>
      </c>
      <c r="H48" s="11"/>
      <c r="I48" s="15">
        <v>16900</v>
      </c>
      <c r="J48" s="11"/>
      <c r="K48" s="15">
        <f t="shared" si="0"/>
        <v>217667</v>
      </c>
      <c r="L48" s="11"/>
      <c r="M48" s="15">
        <v>0</v>
      </c>
      <c r="N48" s="11"/>
      <c r="O48" s="15">
        <v>217667</v>
      </c>
      <c r="P48" s="11"/>
      <c r="Q48" s="15"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4" customFormat="1" ht="13.5" customHeight="1">
      <c r="A49" s="11"/>
      <c r="B49" s="12" t="s">
        <v>14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4" customFormat="1" ht="13.5" customHeight="1">
      <c r="A50" s="11" t="s">
        <v>39</v>
      </c>
      <c r="B50" s="12" t="s">
        <v>14</v>
      </c>
      <c r="C50" s="15">
        <f>SUM(C48,C46,C39,C34,C29,C22)</f>
        <v>4683</v>
      </c>
      <c r="D50" s="11"/>
      <c r="E50" s="15">
        <f>SUM(E48,E46,E39,E34,E29,E22)</f>
        <v>5673</v>
      </c>
      <c r="F50" s="11"/>
      <c r="G50" s="15">
        <f>SUM(G48,G46,G39,G34,G29,G22)</f>
        <v>620464</v>
      </c>
      <c r="H50" s="11"/>
      <c r="I50" s="15">
        <f>SUM(I48,I46,I39,I34,I29,I22)</f>
        <v>236940</v>
      </c>
      <c r="J50" s="11"/>
      <c r="K50" s="15">
        <f t="shared" si="0"/>
        <v>867760</v>
      </c>
      <c r="L50" s="11"/>
      <c r="M50" s="15">
        <f>SUM(M48,M46,M39,M34,M29,M22)</f>
        <v>535255</v>
      </c>
      <c r="N50" s="11"/>
      <c r="O50" s="15">
        <f>SUM(O48,O46,O39,O34,O29,O22)</f>
        <v>324081</v>
      </c>
      <c r="P50" s="11"/>
      <c r="Q50" s="15">
        <f>SUM(Q48,Q46,Q39,Q34,Q29,Q22)</f>
        <v>8424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4" customFormat="1" ht="13.5" customHeight="1">
      <c r="A51" s="11"/>
      <c r="B51" s="12" t="s">
        <v>14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s="4" customFormat="1" ht="13.5" customHeight="1" thickBot="1">
      <c r="A52" s="11" t="s">
        <v>28</v>
      </c>
      <c r="B52" s="12" t="s">
        <v>14</v>
      </c>
      <c r="C52" s="18">
        <f>+C50</f>
        <v>4683</v>
      </c>
      <c r="D52" s="11"/>
      <c r="E52" s="18">
        <f>+E50</f>
        <v>5673</v>
      </c>
      <c r="F52" s="11"/>
      <c r="G52" s="18">
        <f>+G50</f>
        <v>620464</v>
      </c>
      <c r="H52" s="11"/>
      <c r="I52" s="18">
        <f>+I50</f>
        <v>236940</v>
      </c>
      <c r="J52" s="11"/>
      <c r="K52" s="19">
        <f t="shared" si="0"/>
        <v>867760</v>
      </c>
      <c r="L52" s="11"/>
      <c r="M52" s="18">
        <f>+M50</f>
        <v>535255</v>
      </c>
      <c r="N52" s="11"/>
      <c r="O52" s="18">
        <f>+O50</f>
        <v>324081</v>
      </c>
      <c r="P52" s="11"/>
      <c r="Q52" s="18">
        <f>+Q50</f>
        <v>8424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s="4" customFormat="1" ht="12.75" thickTop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</sheetData>
  <sheetProtection/>
  <mergeCells count="6">
    <mergeCell ref="C10:I10"/>
    <mergeCell ref="A1:A8"/>
    <mergeCell ref="C4:O4"/>
    <mergeCell ref="C6:Q6"/>
    <mergeCell ref="C5:Q5"/>
    <mergeCell ref="C3:Q3"/>
  </mergeCells>
  <conditionalFormatting sqref="A15:IV52">
    <cfRule type="expression" priority="3" dxfId="0" stopIfTrue="1">
      <formula>MOD(ROW(),2)=1</formula>
    </cfRule>
  </conditionalFormatting>
  <printOptions horizontalCentered="1"/>
  <pageMargins left="0.25" right="0.25" top="0.4" bottom="0.4" header="0.25" footer="0.25"/>
  <pageSetup fitToHeight="1" fitToWidth="1" horizontalDpi="600" verticalDpi="600" orientation="landscape" scale="90" r:id="rId2"/>
  <headerFooter alignWithMargins="0">
    <oddFooter>&amp;R&amp;"Goudy Old Style,Regular"&amp;10Page &amp;P of &amp;N</oddFooter>
  </headerFooter>
  <rowBreaks count="1" manualBreakCount="1">
    <brk id="4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2009-08-13T15:08:42Z</cp:lastPrinted>
  <dcterms:modified xsi:type="dcterms:W3CDTF">2009-08-13T15:08:47Z</dcterms:modified>
  <cp:category/>
  <cp:version/>
  <cp:contentType/>
  <cp:contentStatus/>
</cp:coreProperties>
</file>