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76" windowWidth="12120" windowHeight="6015" activeTab="0"/>
  </bookViews>
  <sheets>
    <sheet name="Sheet1" sheetId="1" r:id="rId1"/>
    <sheet name="SNA" sheetId="2" r:id="rId2"/>
  </sheets>
  <definedNames>
    <definedName name="ASD">'Sheet1'!#REF!</definedName>
    <definedName name="LYN">'Sheet1'!#REF!</definedName>
    <definedName name="NvsASD">"V2002-06-30"</definedName>
    <definedName name="NvsAutoDrillOk">"VN"</definedName>
    <definedName name="NvsElapsedTime">0.000316435187414754</definedName>
    <definedName name="NvsEndTime">37481.6539959491</definedName>
    <definedName name="NvsInstanceHook" localSheetId="0">"Module1.NvsInstanceHook"</definedName>
    <definedName name="NvsInstSpec">"%"</definedName>
    <definedName name="NvsLayoutType">"M3"</definedName>
    <definedName name="NvsNplSpec">"%,X,RZF..,CZF.."</definedName>
    <definedName name="NvsPanelEffdt">"V2000-06-30"</definedName>
    <definedName name="NvsPanelSetid">"VUNOLF"</definedName>
    <definedName name="NvsReqBU">"VUNOLF"</definedName>
    <definedName name="NvsReqBUOnly">"VY"</definedName>
    <definedName name="NvsSheetType" localSheetId="0">"M"</definedName>
    <definedName name="NvsTransLed">"VN"</definedName>
    <definedName name="NvsTree.ACCOUNT_ROLLUP" localSheetId="0">"NNYNN"</definedName>
    <definedName name="NvsTree.ACCOUNT_ROLLUP3" localSheetId="0">"YYNYN"</definedName>
    <definedName name="NvsTree.DEPARTMENT_ROLLUP" localSheetId="0">"YNNYN"</definedName>
    <definedName name="NvsTree.DEPARTMENT_ROLLUP2" localSheetId="0">"YYNYN"</definedName>
    <definedName name="NvsTree.DEPARTMENT_ROLLUP4" localSheetId="0">"YYNYN"</definedName>
    <definedName name="NvsTree.ROLLUP_GRANT_PROJT" localSheetId="0">"YNNYN"</definedName>
    <definedName name="NvsTreeASD">"V2002-06-30"</definedName>
    <definedName name="NvsValTbl.ACCOUNT">"GL_ACCOUNT_TBL"</definedName>
    <definedName name="NvsValTbl.DEPTID">"DEPARTMENT_TBL"</definedName>
    <definedName name="NvsValTbl.FUND_CODE">"FUND_TBL"</definedName>
    <definedName name="NvsValTbl.PROGRAM_CODE">"PROGRAM_ALL_VW"</definedName>
    <definedName name="NvsValTbl.PROJECT_ID">"PROJECT_HEADER"</definedName>
    <definedName name="NvsValTbl.STATISTICS_CODE">"STAT_TBL"</definedName>
    <definedName name="_xlnm.Print_Area" localSheetId="0">'Sheet1'!$A$1:$Z$31</definedName>
    <definedName name="_xlnm.Print_Titles" localSheetId="0">'Sheet1'!$C:$D,'Sheet1'!$4:$15</definedName>
    <definedName name="RID">'Sheet1'!#REF!</definedName>
    <definedName name="round_as_displayed">MID(CELL("format",'Sheet1'!A1),2,1)</definedName>
    <definedName name="RunTimeDate">NOW()</definedName>
  </definedNames>
  <calcPr fullCalcOnLoad="1"/>
</workbook>
</file>

<file path=xl/sharedStrings.xml><?xml version="1.0" encoding="utf-8"?>
<sst xmlns="http://schemas.openxmlformats.org/spreadsheetml/2006/main" count="85" uniqueCount="73">
  <si>
    <t/>
  </si>
  <si>
    <t xml:space="preserve"> </t>
  </si>
  <si>
    <t>Total</t>
  </si>
  <si>
    <t>Salaries</t>
  </si>
  <si>
    <t>Wages</t>
  </si>
  <si>
    <t>Related Benefits</t>
  </si>
  <si>
    <t>Supplies and Expense</t>
  </si>
  <si>
    <t>Revenues</t>
  </si>
  <si>
    <t>Expenditures</t>
  </si>
  <si>
    <t>Managerial Services</t>
  </si>
  <si>
    <t>Utilities</t>
  </si>
  <si>
    <t>Principal and Interest</t>
  </si>
  <si>
    <t>Renewals and Replacements</t>
  </si>
  <si>
    <t>Revenues Over/(Under) Expenditures</t>
  </si>
  <si>
    <t>Operations:</t>
  </si>
  <si>
    <t xml:space="preserve">    Totals</t>
  </si>
  <si>
    <t>%,ATF,FDESCR,UDESCR</t>
  </si>
  <si>
    <t>Bookstore</t>
  </si>
  <si>
    <t xml:space="preserve">Food services </t>
  </si>
  <si>
    <t>Adminstration</t>
  </si>
  <si>
    <t>Building services</t>
  </si>
  <si>
    <t xml:space="preserve">Candy shop </t>
  </si>
  <si>
    <t>Recreation area</t>
  </si>
  <si>
    <t>Rental and leases</t>
  </si>
  <si>
    <t>Fee allocation</t>
  </si>
  <si>
    <t>Interest on investments</t>
  </si>
  <si>
    <t>Cost of Goods Sold</t>
  </si>
  <si>
    <t>%,FDEPTID,TDEPARTMENT_ROLLUP2,NUC_ADMIN</t>
  </si>
  <si>
    <t>%,FDEPTID,TDEPARTMENT_ROLLUP2,NUC_BLDG_SERVICES</t>
  </si>
  <si>
    <t>%,FDEPTID,TDEPARTMENT_ROLLUP2,NCANDY_SHOP</t>
  </si>
  <si>
    <t>%,FDEPTID,TDEPARTMENT_ROLLUP2,NREC_AREA</t>
  </si>
  <si>
    <t>%,FDEPTID,TDEPARTMENT_ROLLUP2,NRENT_&amp;_LEASE</t>
  </si>
  <si>
    <t>%,FDEPTID,TDEPARTMENT_ROLLUP2,NBOOKSTORE</t>
  </si>
  <si>
    <t>Other revenues:</t>
  </si>
  <si>
    <t>Other activities</t>
  </si>
  <si>
    <t xml:space="preserve">  Total other revenues</t>
  </si>
  <si>
    <t>%,FDEPTID,TDEPARTMENT_ROLLUP2,NUNIV_CTR</t>
  </si>
  <si>
    <t>%,FACCOUNT,V400001,V400002,FDEPTID,TDEPARTMENT_ROLLUP2,NUNIVERSITY_CENTER</t>
  </si>
  <si>
    <t>Projects</t>
  </si>
  <si>
    <t xml:space="preserve">  Total operations</t>
  </si>
  <si>
    <t>%,FDEPTID,TDEPARTMENT_ROLLUP2,NUNIVERSITY_CENTER,FACCOUNT,TACCOUNT_ROLLUP3,NINVESTINCOME</t>
  </si>
  <si>
    <t>%,FDEPTID,V8700102000,FPROJECT_ID,TROLLUP_GRANT_PROJT,NMAINT_CONSTR</t>
  </si>
  <si>
    <t>%,LACTUALS,SALLYEAR,FFUND_CODE,TFUND_TREE,NAUXILIARY</t>
  </si>
  <si>
    <t>UNIVERSITY OF NEW ORLEANS</t>
  </si>
  <si>
    <t xml:space="preserve">ANALYSIS C-2B1                              ANALYSIS OF REVENUES AND EXPENDITURES OF UNIVERSITY CENTER                              ANALYSIS C-2B1  </t>
  </si>
  <si>
    <t>Assets:</t>
  </si>
  <si>
    <t>Cash and cash equivalents</t>
  </si>
  <si>
    <t>Total Assets</t>
  </si>
  <si>
    <t>Liabilities</t>
  </si>
  <si>
    <t>Total liabilities</t>
  </si>
  <si>
    <t>Net Assets</t>
  </si>
  <si>
    <t>ANALYSIS OF CHANGES IN FUND BALANCES</t>
  </si>
  <si>
    <t>Fund Balances:</t>
  </si>
  <si>
    <t>Operating fund balance -</t>
  </si>
  <si>
    <t>Balance at July 1</t>
  </si>
  <si>
    <t>Revenues over/(under) expenditures</t>
  </si>
  <si>
    <t>Transfers to renewal and replacement fund…………………………………………………….</t>
  </si>
  <si>
    <t>Current fund balance</t>
  </si>
  <si>
    <t>Equipment renewals and replacements -</t>
  </si>
  <si>
    <t>Depreciation charges transferred</t>
  </si>
  <si>
    <t>Transfers from other funds………………………….</t>
  </si>
  <si>
    <t>Total Fund Balances</t>
  </si>
  <si>
    <t>UNIVERSITY CENTER</t>
  </si>
  <si>
    <t>ANALYSIS C-2B1                              STATEMENT OF NET ASSETS                              ANALYSIS C-2B1</t>
  </si>
  <si>
    <t>Accounts receivable</t>
  </si>
  <si>
    <t>Inventories</t>
  </si>
  <si>
    <t>Deferred and prepaid expense</t>
  </si>
  <si>
    <t>Accounts payable</t>
  </si>
  <si>
    <t>Deferred revenue</t>
  </si>
  <si>
    <t>Equipment purchases</t>
  </si>
  <si>
    <t>Transfers to unexpended plant fund</t>
  </si>
  <si>
    <t>FOR THE YEAR ENDED JUNE 30, 2008</t>
  </si>
  <si>
    <t>JUNE 30 ,2008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</si>
</sst>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0_);[Red]\(0.00\)"/>
    <numFmt numFmtId="166" formatCode="#,##0.00;[Red]#,##0.00"/>
    <numFmt numFmtId="167" formatCode="00000"/>
    <numFmt numFmtId="168" formatCode="#,##0.00_);[Red]\(#,##0.00\);\-"/>
    <numFmt numFmtId="169" formatCode="[Red]\(#,##0.00\);#,##0.00_);\-"/>
    <numFmt numFmtId="170" formatCode="#,##0.00_);#,##0.00_);\-"/>
    <numFmt numFmtId="171" formatCode="[Red]\(#,##0\);#,##0_);\-"/>
    <numFmt numFmtId="172" formatCode="#,##0_);[Red]\(#,##0\);\-"/>
    <numFmt numFmtId="173" formatCode="@&quot;. . . . . . . . . . . . . . . . . . . . . . . . . . . . . . . . . . . . .&quot;"/>
    <numFmt numFmtId="174" formatCode="#,##0_);[Red]\(#,##0\);\-\-_)"/>
    <numFmt numFmtId="175" formatCode="#,##0_);[Red]\(#,##0\);\-_)"/>
    <numFmt numFmtId="176" formatCode="0.0000"/>
    <numFmt numFmtId="177" formatCode="m/d/yy\ h:mm\ AM/PM"/>
    <numFmt numFmtId="178" formatCode="#,##0.00_);[Red]\(#,##0.00\);\-\-_)"/>
    <numFmt numFmtId="179" formatCode="_(* #,##0.0_);_(* \(#,##0.0\);_(* &quot;-&quot;??_);_(@_)"/>
    <numFmt numFmtId="180" formatCode="_(* #,##0_);_(* \(#,##0\);_(* &quot;-&quot;??_);_(@_)"/>
    <numFmt numFmtId="181" formatCode="_(&quot;$&quot;* #,##0.0_);_(&quot;$&quot;* \(#,##0.0\);_(&quot;$&quot;* &quot;-&quot;??_);_(@_)"/>
    <numFmt numFmtId="182" formatCode="_(&quot;$&quot;* #,##0_);_(&quot;$&quot;* \(#,##0\);_(&quot;$&quot;* &quot;-&quot;??_);_(@_)"/>
  </numFmts>
  <fonts count="41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169" fontId="1" fillId="0" borderId="0">
      <alignment/>
      <protection/>
    </xf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80" fontId="5" fillId="0" borderId="0" xfId="42" applyNumberFormat="1" applyFont="1" applyFill="1" applyAlignment="1">
      <alignment vertical="center"/>
    </xf>
    <xf numFmtId="180" fontId="5" fillId="0" borderId="0" xfId="42" applyNumberFormat="1" applyFont="1" applyFill="1" applyAlignment="1">
      <alignment horizontal="right" vertical="center"/>
    </xf>
    <xf numFmtId="180" fontId="5" fillId="0" borderId="0" xfId="42" applyNumberFormat="1" applyFont="1" applyFill="1" applyBorder="1" applyAlignment="1">
      <alignment vertical="center"/>
    </xf>
    <xf numFmtId="180" fontId="5" fillId="0" borderId="0" xfId="42" applyNumberFormat="1" applyFont="1" applyFill="1" applyAlignment="1">
      <alignment horizontal="left" vertical="center"/>
    </xf>
    <xf numFmtId="180" fontId="5" fillId="0" borderId="0" xfId="42" applyNumberFormat="1" applyFont="1" applyFill="1" applyAlignment="1">
      <alignment horizontal="center" vertical="center"/>
    </xf>
    <xf numFmtId="180" fontId="5" fillId="0" borderId="10" xfId="42" applyNumberFormat="1" applyFont="1" applyFill="1" applyBorder="1" applyAlignment="1">
      <alignment vertical="center"/>
    </xf>
    <xf numFmtId="180" fontId="5" fillId="0" borderId="10" xfId="42" applyNumberFormat="1" applyFont="1" applyFill="1" applyBorder="1" applyAlignment="1">
      <alignment horizontal="right" vertical="center"/>
    </xf>
    <xf numFmtId="180" fontId="5" fillId="0" borderId="0" xfId="42" applyNumberFormat="1" applyFont="1" applyFill="1" applyBorder="1" applyAlignment="1">
      <alignment horizontal="right" vertical="center" wrapText="1"/>
    </xf>
    <xf numFmtId="180" fontId="5" fillId="0" borderId="0" xfId="42" applyNumberFormat="1" applyFont="1" applyFill="1" applyBorder="1" applyAlignment="1">
      <alignment vertical="center" wrapText="1"/>
    </xf>
    <xf numFmtId="180" fontId="5" fillId="0" borderId="0" xfId="42" applyNumberFormat="1" applyFont="1" applyFill="1" applyBorder="1" applyAlignment="1">
      <alignment horizontal="center" vertical="center" wrapText="1"/>
    </xf>
    <xf numFmtId="180" fontId="5" fillId="0" borderId="0" xfId="42" applyNumberFormat="1" applyFont="1" applyFill="1" applyBorder="1" applyAlignment="1">
      <alignment horizontal="left" vertical="center"/>
    </xf>
    <xf numFmtId="180" fontId="5" fillId="0" borderId="0" xfId="42" applyNumberFormat="1" applyFont="1" applyFill="1" applyBorder="1" applyAlignment="1">
      <alignment horizontal="right" vertical="center"/>
    </xf>
    <xf numFmtId="180" fontId="5" fillId="0" borderId="11" xfId="42" applyNumberFormat="1" applyFont="1" applyFill="1" applyBorder="1" applyAlignment="1">
      <alignment vertical="center"/>
    </xf>
    <xf numFmtId="180" fontId="6" fillId="34" borderId="12" xfId="42" applyNumberFormat="1" applyFont="1" applyFill="1" applyBorder="1" applyAlignment="1">
      <alignment vertical="center"/>
    </xf>
    <xf numFmtId="180" fontId="6" fillId="34" borderId="13" xfId="42" applyNumberFormat="1" applyFont="1" applyFill="1" applyBorder="1" applyAlignment="1">
      <alignment vertical="center"/>
    </xf>
    <xf numFmtId="180" fontId="6" fillId="34" borderId="13" xfId="42" applyNumberFormat="1" applyFont="1" applyFill="1" applyBorder="1" applyAlignment="1">
      <alignment horizontal="right" vertical="center"/>
    </xf>
    <xf numFmtId="180" fontId="6" fillId="34" borderId="14" xfId="42" applyNumberFormat="1" applyFont="1" applyFill="1" applyBorder="1" applyAlignment="1">
      <alignment vertical="center"/>
    </xf>
    <xf numFmtId="180" fontId="6" fillId="34" borderId="15" xfId="42" applyNumberFormat="1" applyFont="1" applyFill="1" applyBorder="1" applyAlignment="1">
      <alignment vertical="center"/>
    </xf>
    <xf numFmtId="180" fontId="6" fillId="34" borderId="0" xfId="42" applyNumberFormat="1" applyFont="1" applyFill="1" applyBorder="1" applyAlignment="1">
      <alignment horizontal="left" vertical="center"/>
    </xf>
    <xf numFmtId="180" fontId="6" fillId="34" borderId="0" xfId="42" applyNumberFormat="1" applyFont="1" applyFill="1" applyBorder="1" applyAlignment="1">
      <alignment vertical="center"/>
    </xf>
    <xf numFmtId="180" fontId="6" fillId="34" borderId="0" xfId="42" applyNumberFormat="1" applyFont="1" applyFill="1" applyBorder="1" applyAlignment="1">
      <alignment horizontal="right" vertical="center"/>
    </xf>
    <xf numFmtId="180" fontId="6" fillId="34" borderId="16" xfId="42" applyNumberFormat="1" applyFont="1" applyFill="1" applyBorder="1" applyAlignment="1">
      <alignment horizontal="right" vertical="center"/>
    </xf>
    <xf numFmtId="180" fontId="6" fillId="34" borderId="17" xfId="42" applyNumberFormat="1" applyFont="1" applyFill="1" applyBorder="1" applyAlignment="1">
      <alignment vertical="center"/>
    </xf>
    <xf numFmtId="180" fontId="6" fillId="34" borderId="18" xfId="42" applyNumberFormat="1" applyFont="1" applyFill="1" applyBorder="1" applyAlignment="1">
      <alignment vertical="center"/>
    </xf>
    <xf numFmtId="180" fontId="6" fillId="34" borderId="18" xfId="42" applyNumberFormat="1" applyFont="1" applyFill="1" applyBorder="1" applyAlignment="1">
      <alignment horizontal="right" vertical="center"/>
    </xf>
    <xf numFmtId="180" fontId="6" fillId="34" borderId="19" xfId="42" applyNumberFormat="1" applyFont="1" applyFill="1" applyBorder="1" applyAlignment="1">
      <alignment vertical="center"/>
    </xf>
    <xf numFmtId="180" fontId="5" fillId="0" borderId="0" xfId="42" applyNumberFormat="1" applyFont="1" applyBorder="1" applyAlignment="1">
      <alignment horizontal="center" vertical="center" wrapText="1"/>
    </xf>
    <xf numFmtId="180" fontId="5" fillId="35" borderId="0" xfId="42" applyNumberFormat="1" applyFont="1" applyFill="1" applyAlignment="1">
      <alignment vertical="center"/>
    </xf>
    <xf numFmtId="180" fontId="5" fillId="35" borderId="0" xfId="42" applyNumberFormat="1" applyFont="1" applyFill="1" applyAlignment="1">
      <alignment horizontal="left" vertical="center"/>
    </xf>
    <xf numFmtId="180" fontId="5" fillId="35" borderId="0" xfId="42" applyNumberFormat="1" applyFont="1" applyFill="1" applyAlignment="1">
      <alignment horizontal="right" vertical="center"/>
    </xf>
    <xf numFmtId="180" fontId="5" fillId="35" borderId="0" xfId="42" applyNumberFormat="1" applyFont="1" applyFill="1" applyBorder="1" applyAlignment="1">
      <alignment vertical="center"/>
    </xf>
    <xf numFmtId="180" fontId="5" fillId="35" borderId="0" xfId="42" applyNumberFormat="1" applyFont="1" applyFill="1" applyBorder="1" applyAlignment="1">
      <alignment horizontal="left" vertical="center"/>
    </xf>
    <xf numFmtId="180" fontId="5" fillId="35" borderId="0" xfId="42" applyNumberFormat="1" applyFont="1" applyFill="1" applyBorder="1" applyAlignment="1">
      <alignment horizontal="right" vertical="center"/>
    </xf>
    <xf numFmtId="180" fontId="5" fillId="35" borderId="11" xfId="42" applyNumberFormat="1" applyFont="1" applyFill="1" applyBorder="1" applyAlignment="1">
      <alignment vertical="center"/>
    </xf>
    <xf numFmtId="182" fontId="5" fillId="0" borderId="0" xfId="44" applyNumberFormat="1" applyFont="1" applyFill="1" applyBorder="1" applyAlignment="1">
      <alignment vertical="center"/>
    </xf>
    <xf numFmtId="182" fontId="5" fillId="0" borderId="0" xfId="44" applyNumberFormat="1" applyFont="1" applyFill="1" applyAlignment="1">
      <alignment vertical="center"/>
    </xf>
    <xf numFmtId="180" fontId="5" fillId="0" borderId="10" xfId="42" applyNumberFormat="1" applyFont="1" applyFill="1" applyBorder="1" applyAlignment="1">
      <alignment horizontal="center" wrapText="1"/>
    </xf>
    <xf numFmtId="180" fontId="5" fillId="0" borderId="0" xfId="42" applyNumberFormat="1" applyFont="1" applyFill="1" applyBorder="1" applyAlignment="1">
      <alignment horizontal="center" wrapText="1"/>
    </xf>
    <xf numFmtId="180" fontId="5" fillId="0" borderId="10" xfId="42" applyNumberFormat="1" applyFont="1" applyBorder="1" applyAlignment="1">
      <alignment horizontal="center" wrapText="1"/>
    </xf>
    <xf numFmtId="180" fontId="5" fillId="0" borderId="0" xfId="42" applyNumberFormat="1" applyFont="1" applyBorder="1" applyAlignment="1">
      <alignment horizontal="center" wrapText="1"/>
    </xf>
    <xf numFmtId="180" fontId="5" fillId="0" borderId="20" xfId="42" applyNumberFormat="1" applyFont="1" applyFill="1" applyBorder="1" applyAlignment="1">
      <alignment vertical="center"/>
    </xf>
    <xf numFmtId="182" fontId="5" fillId="35" borderId="21" xfId="44" applyNumberFormat="1" applyFont="1" applyFill="1" applyBorder="1" applyAlignment="1">
      <alignment vertical="center"/>
    </xf>
    <xf numFmtId="182" fontId="5" fillId="35" borderId="22" xfId="44" applyNumberFormat="1" applyFont="1" applyFill="1" applyBorder="1" applyAlignment="1">
      <alignment vertical="center"/>
    </xf>
    <xf numFmtId="180" fontId="5" fillId="0" borderId="0" xfId="42" applyNumberFormat="1" applyFont="1" applyAlignment="1">
      <alignment vertical="center"/>
    </xf>
    <xf numFmtId="180" fontId="6" fillId="34" borderId="0" xfId="42" applyNumberFormat="1" applyFont="1" applyFill="1" applyBorder="1" applyAlignment="1">
      <alignment horizontal="center" vertical="center"/>
    </xf>
    <xf numFmtId="180" fontId="6" fillId="34" borderId="16" xfId="42" applyNumberFormat="1" applyFont="1" applyFill="1" applyBorder="1" applyAlignment="1">
      <alignment vertical="center"/>
    </xf>
    <xf numFmtId="180" fontId="6" fillId="34" borderId="17" xfId="42" applyNumberFormat="1" applyFont="1" applyFill="1" applyBorder="1" applyAlignment="1" quotePrefix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182" fontId="5" fillId="0" borderId="0" xfId="44" applyNumberFormat="1" applyFont="1" applyAlignment="1">
      <alignment vertical="center"/>
    </xf>
    <xf numFmtId="180" fontId="5" fillId="0" borderId="10" xfId="42" applyNumberFormat="1" applyFont="1" applyBorder="1" applyAlignment="1">
      <alignment vertical="center"/>
    </xf>
    <xf numFmtId="180" fontId="6" fillId="34" borderId="17" xfId="42" applyNumberFormat="1" applyFont="1" applyFill="1" applyBorder="1" applyAlignment="1">
      <alignment horizontal="center" vertical="center"/>
    </xf>
    <xf numFmtId="180" fontId="6" fillId="34" borderId="18" xfId="42" applyNumberFormat="1" applyFont="1" applyFill="1" applyBorder="1" applyAlignment="1">
      <alignment horizontal="center" vertical="center"/>
    </xf>
    <xf numFmtId="180" fontId="6" fillId="34" borderId="19" xfId="42" applyNumberFormat="1" applyFont="1" applyFill="1" applyBorder="1" applyAlignment="1">
      <alignment horizontal="center" vertical="center"/>
    </xf>
    <xf numFmtId="180" fontId="5" fillId="34" borderId="0" xfId="42" applyNumberFormat="1" applyFont="1" applyFill="1" applyAlignment="1">
      <alignment vertical="center"/>
    </xf>
    <xf numFmtId="182" fontId="5" fillId="34" borderId="0" xfId="44" applyNumberFormat="1" applyFont="1" applyFill="1" applyAlignment="1">
      <alignment vertical="center"/>
    </xf>
    <xf numFmtId="180" fontId="5" fillId="34" borderId="0" xfId="42" applyNumberFormat="1" applyFont="1" applyFill="1" applyAlignment="1">
      <alignment horizontal="left" vertical="center"/>
    </xf>
    <xf numFmtId="182" fontId="5" fillId="0" borderId="22" xfId="44" applyNumberFormat="1" applyFont="1" applyFill="1" applyBorder="1" applyAlignment="1">
      <alignment vertical="center"/>
    </xf>
    <xf numFmtId="180" fontId="5" fillId="34" borderId="10" xfId="42" applyNumberFormat="1" applyFont="1" applyFill="1" applyBorder="1" applyAlignment="1">
      <alignment vertical="center"/>
    </xf>
    <xf numFmtId="180" fontId="5" fillId="34" borderId="11" xfId="42" applyNumberFormat="1" applyFont="1" applyFill="1" applyBorder="1" applyAlignment="1">
      <alignment vertical="center"/>
    </xf>
    <xf numFmtId="182" fontId="5" fillId="34" borderId="22" xfId="44" applyNumberFormat="1" applyFont="1" applyFill="1" applyBorder="1" applyAlignment="1">
      <alignment vertical="center"/>
    </xf>
    <xf numFmtId="180" fontId="6" fillId="34" borderId="15" xfId="42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180" fontId="6" fillId="34" borderId="0" xfId="42" applyNumberFormat="1" applyFont="1" applyFill="1" applyBorder="1" applyAlignment="1">
      <alignment horizontal="center" vertical="center"/>
    </xf>
    <xf numFmtId="180" fontId="6" fillId="34" borderId="16" xfId="42" applyNumberFormat="1" applyFont="1" applyFill="1" applyBorder="1" applyAlignment="1">
      <alignment horizontal="center" vertical="center"/>
    </xf>
    <xf numFmtId="180" fontId="6" fillId="34" borderId="15" xfId="42" applyNumberFormat="1" applyFont="1" applyFill="1" applyBorder="1" applyAlignment="1" quotePrefix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ability_account" xfId="55"/>
    <cellStyle name="Linked Cell" xfId="56"/>
    <cellStyle name="Neutral" xfId="57"/>
    <cellStyle name="Note" xfId="58"/>
    <cellStyle name="Output" xfId="59"/>
    <cellStyle name="Percent" xfId="60"/>
    <cellStyle name="PSChar" xfId="61"/>
    <cellStyle name="PSDate" xfId="62"/>
    <cellStyle name="PSSpacer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31"/>
  <sheetViews>
    <sheetView showGridLines="0" tabSelected="1" zoomScalePageLayoutView="0" workbookViewId="0" topLeftCell="B2">
      <selection activeCell="Z16" sqref="Z16"/>
    </sheetView>
  </sheetViews>
  <sheetFormatPr defaultColWidth="15.7109375" defaultRowHeight="12.75"/>
  <cols>
    <col min="1" max="1" width="0" style="1" hidden="1" customWidth="1"/>
    <col min="2" max="2" width="1.7109375" style="1" customWidth="1"/>
    <col min="3" max="3" width="24.421875" style="1" customWidth="1"/>
    <col min="4" max="4" width="12.140625" style="1" customWidth="1"/>
    <col min="5" max="5" width="1.7109375" style="1" customWidth="1"/>
    <col min="6" max="6" width="12.140625" style="1" customWidth="1"/>
    <col min="7" max="7" width="1.7109375" style="1" customWidth="1"/>
    <col min="8" max="8" width="12.140625" style="2" customWidth="1"/>
    <col min="9" max="9" width="1.7109375" style="2" customWidth="1"/>
    <col min="10" max="10" width="12.140625" style="2" customWidth="1"/>
    <col min="11" max="11" width="1.7109375" style="2" customWidth="1"/>
    <col min="12" max="12" width="12.140625" style="2" customWidth="1"/>
    <col min="13" max="13" width="1.7109375" style="2" customWidth="1"/>
    <col min="14" max="14" width="12.140625" style="2" customWidth="1"/>
    <col min="15" max="15" width="1.7109375" style="2" customWidth="1"/>
    <col min="16" max="16" width="12.140625" style="1" customWidth="1"/>
    <col min="17" max="17" width="1.7109375" style="1" customWidth="1"/>
    <col min="18" max="18" width="12.140625" style="2" customWidth="1"/>
    <col min="19" max="19" width="1.7109375" style="2" customWidth="1"/>
    <col min="20" max="20" width="12.140625" style="1" customWidth="1"/>
    <col min="21" max="21" width="1.7109375" style="1" customWidth="1"/>
    <col min="22" max="22" width="12.140625" style="2" customWidth="1"/>
    <col min="23" max="23" width="1.7109375" style="2" customWidth="1"/>
    <col min="24" max="24" width="12.140625" style="2" customWidth="1"/>
    <col min="25" max="25" width="1.7109375" style="2" customWidth="1"/>
    <col min="26" max="26" width="12.00390625" style="1" customWidth="1"/>
    <col min="27" max="16384" width="15.7109375" style="1" customWidth="1"/>
  </cols>
  <sheetData>
    <row r="1" spans="1:15" ht="12" hidden="1">
      <c r="A1" s="1" t="s">
        <v>42</v>
      </c>
      <c r="C1" s="1" t="s">
        <v>16</v>
      </c>
      <c r="N1" s="1"/>
      <c r="O1" s="1"/>
    </row>
    <row r="2" spans="14:15" ht="12.75" thickBot="1">
      <c r="N2" s="1"/>
      <c r="O2" s="1"/>
    </row>
    <row r="3" spans="2:26" ht="4.5" customHeight="1">
      <c r="B3" s="14"/>
      <c r="C3" s="15"/>
      <c r="D3" s="15"/>
      <c r="E3" s="15"/>
      <c r="F3" s="15"/>
      <c r="G3" s="15"/>
      <c r="H3" s="16"/>
      <c r="I3" s="16"/>
      <c r="J3" s="16"/>
      <c r="K3" s="16"/>
      <c r="L3" s="16"/>
      <c r="M3" s="16"/>
      <c r="N3" s="15"/>
      <c r="O3" s="15"/>
      <c r="P3" s="15"/>
      <c r="Q3" s="15"/>
      <c r="R3" s="16"/>
      <c r="S3" s="16"/>
      <c r="T3" s="15"/>
      <c r="U3" s="15"/>
      <c r="V3" s="16"/>
      <c r="W3" s="16"/>
      <c r="X3" s="16"/>
      <c r="Y3" s="16"/>
      <c r="Z3" s="17"/>
    </row>
    <row r="4" spans="2:26" ht="12.75">
      <c r="B4" s="62" t="s">
        <v>43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4"/>
    </row>
    <row r="5" spans="2:26" ht="6" customHeight="1">
      <c r="B5" s="18"/>
      <c r="C5" s="19"/>
      <c r="D5" s="20"/>
      <c r="E5" s="20"/>
      <c r="F5" s="20"/>
      <c r="G5" s="20"/>
      <c r="H5" s="20"/>
      <c r="I5" s="20"/>
      <c r="J5" s="20"/>
      <c r="K5" s="20"/>
      <c r="L5" s="21"/>
      <c r="M5" s="21"/>
      <c r="N5" s="20"/>
      <c r="O5" s="20"/>
      <c r="P5" s="20"/>
      <c r="Q5" s="20"/>
      <c r="R5" s="20"/>
      <c r="S5" s="20"/>
      <c r="T5" s="20"/>
      <c r="U5" s="20"/>
      <c r="V5" s="21"/>
      <c r="W5" s="21"/>
      <c r="X5" s="21"/>
      <c r="Y5" s="21"/>
      <c r="Z5" s="22"/>
    </row>
    <row r="6" spans="2:26" ht="12.75">
      <c r="B6" s="62" t="s">
        <v>44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4"/>
    </row>
    <row r="7" spans="2:26" ht="12.75">
      <c r="B7" s="62" t="s">
        <v>71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4"/>
    </row>
    <row r="8" spans="2:26" ht="4.5" customHeight="1" thickBot="1">
      <c r="B8" s="23"/>
      <c r="C8" s="24"/>
      <c r="D8" s="24"/>
      <c r="E8" s="24"/>
      <c r="F8" s="24"/>
      <c r="G8" s="24"/>
      <c r="H8" s="24"/>
      <c r="I8" s="24"/>
      <c r="J8" s="24"/>
      <c r="K8" s="24"/>
      <c r="L8" s="25"/>
      <c r="M8" s="25"/>
      <c r="N8" s="24"/>
      <c r="O8" s="24"/>
      <c r="P8" s="24"/>
      <c r="Q8" s="24"/>
      <c r="R8" s="24"/>
      <c r="S8" s="24"/>
      <c r="T8" s="24"/>
      <c r="U8" s="24"/>
      <c r="V8" s="25"/>
      <c r="W8" s="25"/>
      <c r="X8" s="25"/>
      <c r="Y8" s="25"/>
      <c r="Z8" s="26"/>
    </row>
    <row r="9" spans="8:19" ht="12">
      <c r="H9" s="1"/>
      <c r="I9" s="1"/>
      <c r="J9" s="1"/>
      <c r="K9" s="1"/>
      <c r="N9" s="1"/>
      <c r="O9" s="1"/>
      <c r="R9" s="1"/>
      <c r="S9" s="1"/>
    </row>
    <row r="10" spans="8:19" ht="12">
      <c r="H10" s="1"/>
      <c r="I10" s="1"/>
      <c r="R10" s="1"/>
      <c r="S10" s="1"/>
    </row>
    <row r="11" spans="3:25" ht="12">
      <c r="C11" s="1" t="s">
        <v>1</v>
      </c>
      <c r="F11" s="6"/>
      <c r="G11" s="6"/>
      <c r="H11" s="7"/>
      <c r="I11" s="7"/>
      <c r="J11" s="7"/>
      <c r="K11" s="7"/>
      <c r="L11" s="7"/>
      <c r="M11" s="7"/>
      <c r="N11" s="7" t="s">
        <v>8</v>
      </c>
      <c r="O11" s="7"/>
      <c r="P11" s="6"/>
      <c r="Q11" s="6"/>
      <c r="R11" s="7"/>
      <c r="S11" s="7"/>
      <c r="T11" s="7"/>
      <c r="U11" s="7"/>
      <c r="V11" s="7"/>
      <c r="W11" s="7"/>
      <c r="X11" s="7"/>
      <c r="Y11" s="12"/>
    </row>
    <row r="12" spans="3:26" s="5" customFormat="1" ht="12">
      <c r="C12" s="1"/>
      <c r="D12" s="5" t="s">
        <v>1</v>
      </c>
      <c r="H12" s="2" t="s">
        <v>1</v>
      </c>
      <c r="I12" s="2"/>
      <c r="J12" s="2" t="s">
        <v>1</v>
      </c>
      <c r="K12" s="2"/>
      <c r="L12" s="2" t="s">
        <v>1</v>
      </c>
      <c r="M12" s="2"/>
      <c r="N12" s="2"/>
      <c r="O12" s="2"/>
      <c r="P12" s="5" t="s">
        <v>1</v>
      </c>
      <c r="R12" s="2" t="s">
        <v>1</v>
      </c>
      <c r="S12" s="2"/>
      <c r="V12" s="2" t="s">
        <v>1</v>
      </c>
      <c r="W12" s="2"/>
      <c r="X12" s="2"/>
      <c r="Y12" s="12"/>
      <c r="Z12" s="5" t="s">
        <v>1</v>
      </c>
    </row>
    <row r="13" spans="3:26" s="8" customFormat="1" ht="35.25" customHeight="1">
      <c r="C13" s="9"/>
      <c r="D13" s="37" t="s">
        <v>7</v>
      </c>
      <c r="E13" s="38"/>
      <c r="F13" s="37" t="s">
        <v>26</v>
      </c>
      <c r="G13" s="38"/>
      <c r="H13" s="37" t="s">
        <v>3</v>
      </c>
      <c r="I13" s="38"/>
      <c r="J13" s="37" t="s">
        <v>4</v>
      </c>
      <c r="K13" s="38"/>
      <c r="L13" s="37" t="s">
        <v>5</v>
      </c>
      <c r="M13" s="38"/>
      <c r="N13" s="39" t="s">
        <v>9</v>
      </c>
      <c r="O13" s="40"/>
      <c r="P13" s="37" t="s">
        <v>6</v>
      </c>
      <c r="Q13" s="38"/>
      <c r="R13" s="37" t="s">
        <v>10</v>
      </c>
      <c r="S13" s="38"/>
      <c r="T13" s="37" t="s">
        <v>11</v>
      </c>
      <c r="U13" s="38"/>
      <c r="V13" s="39" t="s">
        <v>12</v>
      </c>
      <c r="W13" s="40"/>
      <c r="X13" s="37" t="s">
        <v>2</v>
      </c>
      <c r="Y13" s="38"/>
      <c r="Z13" s="37" t="s">
        <v>13</v>
      </c>
    </row>
    <row r="14" spans="3:26" s="8" customFormat="1" ht="12" customHeight="1"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27"/>
      <c r="O14" s="27"/>
      <c r="P14" s="10"/>
      <c r="Q14" s="10"/>
      <c r="R14" s="10"/>
      <c r="S14" s="10"/>
      <c r="T14" s="10"/>
      <c r="U14" s="10"/>
      <c r="V14" s="27"/>
      <c r="W14" s="27"/>
      <c r="X14" s="10"/>
      <c r="Y14" s="10"/>
      <c r="Z14" s="10"/>
    </row>
    <row r="15" spans="1:25" s="28" customFormat="1" ht="12">
      <c r="A15" s="28" t="s">
        <v>0</v>
      </c>
      <c r="B15" s="29" t="s">
        <v>14</v>
      </c>
      <c r="E15" s="31"/>
      <c r="G15" s="31"/>
      <c r="H15" s="30"/>
      <c r="I15" s="33"/>
      <c r="J15" s="30"/>
      <c r="K15" s="33"/>
      <c r="L15" s="30"/>
      <c r="M15" s="33"/>
      <c r="N15" s="30"/>
      <c r="O15" s="33"/>
      <c r="Q15" s="31"/>
      <c r="R15" s="30"/>
      <c r="S15" s="33"/>
      <c r="U15" s="31"/>
      <c r="V15" s="30"/>
      <c r="W15" s="33"/>
      <c r="X15" s="30"/>
      <c r="Y15" s="33"/>
    </row>
    <row r="16" spans="1:26" s="3" customFormat="1" ht="12">
      <c r="A16" s="3" t="s">
        <v>32</v>
      </c>
      <c r="C16" s="11" t="s">
        <v>17</v>
      </c>
      <c r="D16" s="35">
        <v>5000236</v>
      </c>
      <c r="F16" s="36">
        <v>3806385</v>
      </c>
      <c r="H16" s="36">
        <v>286134</v>
      </c>
      <c r="J16" s="36">
        <v>181685</v>
      </c>
      <c r="L16" s="36">
        <v>106572</v>
      </c>
      <c r="N16" s="36">
        <v>92099</v>
      </c>
      <c r="P16" s="36">
        <v>278726</v>
      </c>
      <c r="R16" s="36">
        <v>24616</v>
      </c>
      <c r="T16" s="36">
        <v>42766</v>
      </c>
      <c r="V16" s="36">
        <v>4491</v>
      </c>
      <c r="X16" s="36">
        <f aca="true" t="shared" si="0" ref="X16:X23">F16+H16+J16+L16+N16+P16+R16+T16+V16</f>
        <v>4823474</v>
      </c>
      <c r="Z16" s="35">
        <f aca="true" t="shared" si="1" ref="Z16:Z23">(D16-X16)</f>
        <v>176762</v>
      </c>
    </row>
    <row r="17" spans="1:26" s="31" customFormat="1" ht="12">
      <c r="A17" s="31" t="s">
        <v>36</v>
      </c>
      <c r="C17" s="32" t="s">
        <v>18</v>
      </c>
      <c r="D17" s="28">
        <v>1165655</v>
      </c>
      <c r="F17" s="28">
        <v>0</v>
      </c>
      <c r="H17" s="28">
        <v>12</v>
      </c>
      <c r="J17" s="28">
        <v>0</v>
      </c>
      <c r="L17" s="28">
        <v>2</v>
      </c>
      <c r="N17" s="28">
        <v>7088</v>
      </c>
      <c r="P17" s="28">
        <v>811075</v>
      </c>
      <c r="R17" s="28">
        <v>12362</v>
      </c>
      <c r="T17" s="28">
        <v>0</v>
      </c>
      <c r="V17" s="28">
        <v>0</v>
      </c>
      <c r="X17" s="28">
        <f t="shared" si="0"/>
        <v>830539</v>
      </c>
      <c r="Z17" s="31">
        <f t="shared" si="1"/>
        <v>335116</v>
      </c>
    </row>
    <row r="18" spans="1:26" s="3" customFormat="1" ht="12">
      <c r="A18" s="3" t="s">
        <v>27</v>
      </c>
      <c r="C18" s="11" t="s">
        <v>19</v>
      </c>
      <c r="D18" s="1">
        <v>0</v>
      </c>
      <c r="F18" s="1">
        <v>0</v>
      </c>
      <c r="H18" s="1">
        <v>0</v>
      </c>
      <c r="J18" s="1">
        <v>0</v>
      </c>
      <c r="L18" s="1">
        <v>0</v>
      </c>
      <c r="N18" s="1">
        <v>0</v>
      </c>
      <c r="P18" s="1">
        <v>68584</v>
      </c>
      <c r="R18" s="1">
        <v>0</v>
      </c>
      <c r="T18" s="1">
        <v>0</v>
      </c>
      <c r="V18" s="1">
        <v>0</v>
      </c>
      <c r="X18" s="1">
        <f t="shared" si="0"/>
        <v>68584</v>
      </c>
      <c r="Z18" s="3">
        <f t="shared" si="1"/>
        <v>-68584</v>
      </c>
    </row>
    <row r="19" spans="1:26" s="31" customFormat="1" ht="12">
      <c r="A19" s="31" t="s">
        <v>28</v>
      </c>
      <c r="C19" s="32" t="s">
        <v>20</v>
      </c>
      <c r="D19" s="28">
        <v>7284</v>
      </c>
      <c r="F19" s="28">
        <v>0</v>
      </c>
      <c r="H19" s="28">
        <v>202819</v>
      </c>
      <c r="J19" s="28">
        <v>20594</v>
      </c>
      <c r="L19" s="28">
        <v>48247</v>
      </c>
      <c r="N19" s="28">
        <v>0</v>
      </c>
      <c r="P19" s="28">
        <v>84089</v>
      </c>
      <c r="R19" s="28">
        <v>45197</v>
      </c>
      <c r="T19" s="28">
        <v>0</v>
      </c>
      <c r="V19" s="28">
        <v>0</v>
      </c>
      <c r="X19" s="28">
        <f t="shared" si="0"/>
        <v>400946</v>
      </c>
      <c r="Z19" s="31">
        <f t="shared" si="1"/>
        <v>-393662</v>
      </c>
    </row>
    <row r="20" spans="1:26" s="3" customFormat="1" ht="12" hidden="1">
      <c r="A20" s="3" t="s">
        <v>29</v>
      </c>
      <c r="C20" s="11" t="s">
        <v>21</v>
      </c>
      <c r="D20" s="1">
        <v>0</v>
      </c>
      <c r="F20" s="1">
        <v>0</v>
      </c>
      <c r="H20" s="1">
        <v>0</v>
      </c>
      <c r="J20" s="1">
        <v>0</v>
      </c>
      <c r="L20" s="1">
        <v>0</v>
      </c>
      <c r="N20" s="1">
        <v>0</v>
      </c>
      <c r="P20" s="1">
        <v>0</v>
      </c>
      <c r="R20" s="1">
        <v>0</v>
      </c>
      <c r="T20" s="1">
        <v>0</v>
      </c>
      <c r="V20" s="1">
        <v>0</v>
      </c>
      <c r="X20" s="1">
        <f t="shared" si="0"/>
        <v>0</v>
      </c>
      <c r="Z20" s="3">
        <f t="shared" si="1"/>
        <v>0</v>
      </c>
    </row>
    <row r="21" spans="1:26" s="3" customFormat="1" ht="12">
      <c r="A21" s="3" t="s">
        <v>30</v>
      </c>
      <c r="C21" s="11" t="s">
        <v>22</v>
      </c>
      <c r="D21" s="1">
        <v>0</v>
      </c>
      <c r="F21" s="1">
        <v>0</v>
      </c>
      <c r="H21" s="1">
        <v>0</v>
      </c>
      <c r="J21" s="1">
        <v>0</v>
      </c>
      <c r="L21" s="1">
        <v>0</v>
      </c>
      <c r="N21" s="1">
        <v>0</v>
      </c>
      <c r="P21" s="1">
        <v>0</v>
      </c>
      <c r="R21" s="1">
        <v>0</v>
      </c>
      <c r="T21" s="1">
        <v>0</v>
      </c>
      <c r="V21" s="1">
        <v>0</v>
      </c>
      <c r="X21" s="1">
        <f t="shared" si="0"/>
        <v>0</v>
      </c>
      <c r="Z21" s="3">
        <f t="shared" si="1"/>
        <v>0</v>
      </c>
    </row>
    <row r="22" spans="1:26" s="31" customFormat="1" ht="12">
      <c r="A22" s="31" t="s">
        <v>31</v>
      </c>
      <c r="C22" s="32" t="s">
        <v>23</v>
      </c>
      <c r="D22" s="28">
        <v>14279</v>
      </c>
      <c r="F22" s="28">
        <v>0</v>
      </c>
      <c r="H22" s="28">
        <v>0</v>
      </c>
      <c r="J22" s="28">
        <v>0</v>
      </c>
      <c r="L22" s="28">
        <v>0</v>
      </c>
      <c r="N22" s="28">
        <v>0</v>
      </c>
      <c r="P22" s="28">
        <v>0</v>
      </c>
      <c r="R22" s="28">
        <v>0</v>
      </c>
      <c r="T22" s="28">
        <v>0</v>
      </c>
      <c r="V22" s="28">
        <v>0</v>
      </c>
      <c r="X22" s="28">
        <f t="shared" si="0"/>
        <v>0</v>
      </c>
      <c r="Z22" s="31">
        <f t="shared" si="1"/>
        <v>14279</v>
      </c>
    </row>
    <row r="23" spans="3:26" s="3" customFormat="1" ht="12">
      <c r="C23" s="11" t="s">
        <v>34</v>
      </c>
      <c r="D23" s="1">
        <v>2741</v>
      </c>
      <c r="F23" s="1">
        <v>0</v>
      </c>
      <c r="H23" s="1">
        <v>0</v>
      </c>
      <c r="J23" s="1">
        <v>0</v>
      </c>
      <c r="L23" s="1">
        <v>0</v>
      </c>
      <c r="N23" s="1">
        <v>0</v>
      </c>
      <c r="P23" s="1">
        <v>3871</v>
      </c>
      <c r="R23" s="1">
        <v>0</v>
      </c>
      <c r="T23" s="1">
        <v>0</v>
      </c>
      <c r="V23" s="1">
        <v>0</v>
      </c>
      <c r="X23" s="1">
        <f t="shared" si="0"/>
        <v>3871</v>
      </c>
      <c r="Z23" s="3">
        <f t="shared" si="1"/>
        <v>-1130</v>
      </c>
    </row>
    <row r="24" spans="1:26" s="3" customFormat="1" ht="12" hidden="1">
      <c r="A24" s="3" t="s">
        <v>41</v>
      </c>
      <c r="C24" s="11" t="s">
        <v>38</v>
      </c>
      <c r="D24" s="1">
        <v>0</v>
      </c>
      <c r="F24" s="1">
        <v>0</v>
      </c>
      <c r="H24" s="1">
        <v>0</v>
      </c>
      <c r="J24" s="1">
        <v>0</v>
      </c>
      <c r="L24" s="1">
        <v>0</v>
      </c>
      <c r="N24" s="1">
        <v>0</v>
      </c>
      <c r="P24" s="1">
        <v>0</v>
      </c>
      <c r="R24" s="1">
        <v>0</v>
      </c>
      <c r="T24" s="1">
        <v>0</v>
      </c>
      <c r="V24" s="1">
        <v>0</v>
      </c>
      <c r="X24" s="1">
        <v>0</v>
      </c>
      <c r="Z24" s="3">
        <v>0</v>
      </c>
    </row>
    <row r="25" spans="3:26" s="31" customFormat="1" ht="12">
      <c r="C25" s="32" t="s">
        <v>39</v>
      </c>
      <c r="D25" s="34">
        <f>D16+D17+D18+D19+D20+D21+D22+D23+D24</f>
        <v>6190195</v>
      </c>
      <c r="F25" s="34">
        <f>F16+F17+F18+F19+F20+F21+F22+F23+F24</f>
        <v>3806385</v>
      </c>
      <c r="H25" s="34">
        <f>H16+H17+H18+H19+H20+H21+H22+H23+H24</f>
        <v>488965</v>
      </c>
      <c r="J25" s="34">
        <f>J16+J17+J18+J19+J20+J21+J22+J23+J24</f>
        <v>202279</v>
      </c>
      <c r="L25" s="34">
        <f>L16+L17+L18+L19+L20+L21+L22+L23+L24</f>
        <v>154821</v>
      </c>
      <c r="N25" s="34">
        <f>N16+N17+N18+N19+N20+N21+N22+N23+N24</f>
        <v>99187</v>
      </c>
      <c r="P25" s="34">
        <f>P16+P17+P18+P19+P20+P21+P22+P23+P24</f>
        <v>1246345</v>
      </c>
      <c r="R25" s="34">
        <f>R16+R17+R18+R19+R20+R21+R22+R23+R24</f>
        <v>82175</v>
      </c>
      <c r="T25" s="34">
        <f>T16+T17+T18+T19+T20+T21+T22+T23+T24</f>
        <v>42766</v>
      </c>
      <c r="V25" s="34">
        <f>V16+V17+V18+V19+V20+V21+V22+V23+V24</f>
        <v>4491</v>
      </c>
      <c r="X25" s="34">
        <f>F25+H25+J25+L25+N25+P25+R25+T25+V25</f>
        <v>6127414</v>
      </c>
      <c r="Z25" s="34">
        <f>(D25-X25)</f>
        <v>62781</v>
      </c>
    </row>
    <row r="26" spans="3:26" ht="12">
      <c r="C26" s="4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2:26" s="28" customFormat="1" ht="12">
      <c r="B27" s="29" t="s">
        <v>33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2">
      <c r="A28" s="1" t="s">
        <v>37</v>
      </c>
      <c r="C28" s="4" t="s">
        <v>24</v>
      </c>
      <c r="D28" s="1">
        <v>262183</v>
      </c>
      <c r="E28" s="3"/>
      <c r="F28" s="1">
        <v>0</v>
      </c>
      <c r="G28" s="3"/>
      <c r="H28" s="1">
        <v>0</v>
      </c>
      <c r="I28" s="3"/>
      <c r="J28" s="1">
        <v>0</v>
      </c>
      <c r="K28" s="3"/>
      <c r="L28" s="1">
        <v>0</v>
      </c>
      <c r="M28" s="3"/>
      <c r="N28" s="1">
        <v>0</v>
      </c>
      <c r="O28" s="3"/>
      <c r="P28" s="1">
        <v>0</v>
      </c>
      <c r="Q28" s="3"/>
      <c r="R28" s="1">
        <v>0</v>
      </c>
      <c r="S28" s="3"/>
      <c r="T28" s="1">
        <v>0</v>
      </c>
      <c r="U28" s="3"/>
      <c r="V28" s="1">
        <v>0</v>
      </c>
      <c r="W28" s="3"/>
      <c r="X28" s="1">
        <f>F28+H28+J28+L28+N28+P28+R28+T28+V28</f>
        <v>0</v>
      </c>
      <c r="Y28" s="3"/>
      <c r="Z28" s="3">
        <f>(D28-X28)</f>
        <v>262183</v>
      </c>
    </row>
    <row r="29" spans="1:26" s="28" customFormat="1" ht="12">
      <c r="A29" s="28" t="s">
        <v>40</v>
      </c>
      <c r="C29" s="29" t="s">
        <v>25</v>
      </c>
      <c r="D29" s="28">
        <v>52728</v>
      </c>
      <c r="E29" s="31"/>
      <c r="F29" s="28">
        <v>0</v>
      </c>
      <c r="G29" s="31"/>
      <c r="H29" s="28">
        <v>0</v>
      </c>
      <c r="I29" s="31"/>
      <c r="J29" s="28">
        <v>0</v>
      </c>
      <c r="K29" s="31"/>
      <c r="L29" s="28">
        <v>0</v>
      </c>
      <c r="M29" s="31"/>
      <c r="N29" s="28">
        <v>0</v>
      </c>
      <c r="O29" s="31"/>
      <c r="P29" s="28">
        <v>0</v>
      </c>
      <c r="Q29" s="31"/>
      <c r="R29" s="28">
        <v>0</v>
      </c>
      <c r="S29" s="31"/>
      <c r="T29" s="28">
        <v>0</v>
      </c>
      <c r="U29" s="31"/>
      <c r="V29" s="28">
        <v>0</v>
      </c>
      <c r="W29" s="31"/>
      <c r="X29" s="28">
        <f>F29+H29+J29+L29+N29+P29+R29+T29+V29</f>
        <v>0</v>
      </c>
      <c r="Y29" s="31"/>
      <c r="Z29" s="31">
        <f>(D29-X29)</f>
        <v>52728</v>
      </c>
    </row>
    <row r="30" spans="3:26" s="3" customFormat="1" ht="12">
      <c r="C30" s="11" t="s">
        <v>35</v>
      </c>
      <c r="D30" s="41">
        <f>SUM(D28:D29)</f>
        <v>314911</v>
      </c>
      <c r="F30" s="41">
        <f>SUM(F28:F29)</f>
        <v>0</v>
      </c>
      <c r="H30" s="41">
        <f>SUM(H28:H29)</f>
        <v>0</v>
      </c>
      <c r="J30" s="41">
        <f>SUM(J28:J29)</f>
        <v>0</v>
      </c>
      <c r="L30" s="41">
        <f>SUM(L28:L29)</f>
        <v>0</v>
      </c>
      <c r="N30" s="41">
        <f>SUM(N28:N29)</f>
        <v>0</v>
      </c>
      <c r="P30" s="41">
        <f>SUM(P28:P29)</f>
        <v>0</v>
      </c>
      <c r="R30" s="41">
        <f>SUM(R28:R29)</f>
        <v>0</v>
      </c>
      <c r="T30" s="41">
        <f>SUM(T28:T29)</f>
        <v>0</v>
      </c>
      <c r="V30" s="41">
        <f>SUM(V28:V29)</f>
        <v>0</v>
      </c>
      <c r="X30" s="13">
        <f>F30+H30+J30+L30+N30+P30+R30+T30+V30</f>
        <v>0</v>
      </c>
      <c r="Z30" s="13">
        <f>(D30-X30)</f>
        <v>314911</v>
      </c>
    </row>
    <row r="31" spans="3:26" s="31" customFormat="1" ht="12.75" thickBot="1">
      <c r="C31" s="32" t="s">
        <v>15</v>
      </c>
      <c r="D31" s="42">
        <f>SUM(D25+D30)</f>
        <v>6505106</v>
      </c>
      <c r="F31" s="42">
        <f>SUM(F25+F30)</f>
        <v>3806385</v>
      </c>
      <c r="H31" s="42">
        <f>SUM(H25+H30)</f>
        <v>488965</v>
      </c>
      <c r="J31" s="42">
        <f>SUM(J25+J30)</f>
        <v>202279</v>
      </c>
      <c r="L31" s="42">
        <f>SUM(L25+L30)</f>
        <v>154821</v>
      </c>
      <c r="N31" s="42">
        <f>SUM(N25+N30)</f>
        <v>99187</v>
      </c>
      <c r="P31" s="42">
        <f>SUM(P25+P30)</f>
        <v>1246345</v>
      </c>
      <c r="R31" s="42">
        <f>SUM(R25+R30)</f>
        <v>82175</v>
      </c>
      <c r="T31" s="42">
        <f>SUM(T25+T30)</f>
        <v>42766</v>
      </c>
      <c r="V31" s="42">
        <f>SUM(V25+V30)</f>
        <v>4491</v>
      </c>
      <c r="X31" s="42">
        <f>F31+H31+J31+L31+N31+P31+R31+T31+V31</f>
        <v>6127414</v>
      </c>
      <c r="Z31" s="43">
        <f>(D31-X31)</f>
        <v>377692</v>
      </c>
    </row>
    <row r="32" ht="12.75" thickTop="1"/>
  </sheetData>
  <sheetProtection/>
  <mergeCells count="3">
    <mergeCell ref="B4:Z4"/>
    <mergeCell ref="B6:Z6"/>
    <mergeCell ref="B7:Z7"/>
  </mergeCells>
  <printOptions horizontalCentered="1"/>
  <pageMargins left="0.25" right="0.25" top="0.5" bottom="0.5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8"/>
  <sheetViews>
    <sheetView showGridLines="0" zoomScalePageLayoutView="0" workbookViewId="0" topLeftCell="A1">
      <selection activeCell="G50" sqref="G50"/>
    </sheetView>
  </sheetViews>
  <sheetFormatPr defaultColWidth="9.140625" defaultRowHeight="12.75"/>
  <cols>
    <col min="1" max="1" width="16.28125" style="44" customWidth="1"/>
    <col min="2" max="4" width="2.7109375" style="44" customWidth="1"/>
    <col min="5" max="5" width="3.8515625" style="44" customWidth="1"/>
    <col min="6" max="7" width="9.140625" style="44" customWidth="1"/>
    <col min="8" max="8" width="1.57421875" style="44" customWidth="1"/>
    <col min="9" max="9" width="10.421875" style="44" customWidth="1"/>
    <col min="10" max="10" width="13.8515625" style="44" bestFit="1" customWidth="1"/>
    <col min="11" max="12" width="2.140625" style="44" customWidth="1"/>
    <col min="13" max="13" width="16.7109375" style="44" customWidth="1"/>
    <col min="14" max="16384" width="9.140625" style="44" customWidth="1"/>
  </cols>
  <sheetData>
    <row r="1" ht="12.75" thickBot="1"/>
    <row r="2" spans="1:13" ht="4.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7"/>
    </row>
    <row r="3" spans="1:13" ht="12.75">
      <c r="A3" s="62" t="s">
        <v>43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4"/>
    </row>
    <row r="4" spans="1:13" ht="12.75">
      <c r="A4" s="62" t="s">
        <v>62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4"/>
    </row>
    <row r="5" spans="1:13" ht="6" customHeight="1">
      <c r="A5" s="18"/>
      <c r="B5" s="20"/>
      <c r="C5" s="20"/>
      <c r="D5" s="20"/>
      <c r="E5" s="20"/>
      <c r="F5" s="45"/>
      <c r="G5" s="45"/>
      <c r="H5" s="45"/>
      <c r="I5" s="45"/>
      <c r="J5" s="45"/>
      <c r="K5" s="45"/>
      <c r="L5" s="45"/>
      <c r="M5" s="46"/>
    </row>
    <row r="6" spans="1:13" ht="12">
      <c r="A6" s="62" t="s">
        <v>63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6"/>
    </row>
    <row r="7" spans="1:13" ht="12.75">
      <c r="A7" s="67" t="s">
        <v>72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4"/>
    </row>
    <row r="8" spans="1:13" ht="4.5" customHeight="1" thickBot="1">
      <c r="A8" s="4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</row>
    <row r="10" ht="12.75" customHeight="1" hidden="1"/>
    <row r="12" spans="1:13" s="1" customFormat="1" ht="12">
      <c r="A12" s="55"/>
      <c r="B12" s="55" t="s">
        <v>45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1:13" s="1" customFormat="1" ht="12">
      <c r="A13" s="44"/>
      <c r="B13" s="44"/>
      <c r="C13" s="44" t="s">
        <v>46</v>
      </c>
      <c r="D13" s="44"/>
      <c r="E13" s="44"/>
      <c r="F13" s="44"/>
      <c r="G13" s="44"/>
      <c r="H13" s="44"/>
      <c r="I13" s="44"/>
      <c r="J13" s="50">
        <v>1255627</v>
      </c>
      <c r="K13" s="44"/>
      <c r="L13" s="4"/>
      <c r="M13" s="44"/>
    </row>
    <row r="14" spans="1:13" s="1" customFormat="1" ht="12">
      <c r="A14" s="55"/>
      <c r="B14" s="55"/>
      <c r="C14" s="55" t="s">
        <v>64</v>
      </c>
      <c r="D14" s="55"/>
      <c r="E14" s="55"/>
      <c r="F14" s="55"/>
      <c r="G14" s="55"/>
      <c r="H14" s="55"/>
      <c r="I14" s="55"/>
      <c r="J14" s="55">
        <v>937518</v>
      </c>
      <c r="K14" s="55"/>
      <c r="L14" s="55"/>
      <c r="M14" s="55"/>
    </row>
    <row r="15" spans="1:13" s="1" customFormat="1" ht="12">
      <c r="A15" s="44"/>
      <c r="B15" s="44"/>
      <c r="C15" s="44" t="s">
        <v>65</v>
      </c>
      <c r="D15" s="44"/>
      <c r="E15" s="44"/>
      <c r="F15" s="44"/>
      <c r="G15" s="44"/>
      <c r="H15" s="44"/>
      <c r="I15" s="44"/>
      <c r="J15" s="44">
        <v>893033</v>
      </c>
      <c r="K15" s="44"/>
      <c r="L15" s="44"/>
      <c r="M15" s="44"/>
    </row>
    <row r="16" spans="1:13" s="1" customFormat="1" ht="12">
      <c r="A16" s="55"/>
      <c r="B16" s="55"/>
      <c r="C16" s="55" t="s">
        <v>66</v>
      </c>
      <c r="D16" s="55"/>
      <c r="E16" s="55"/>
      <c r="F16" s="55"/>
      <c r="G16" s="55"/>
      <c r="H16" s="55"/>
      <c r="I16" s="55"/>
      <c r="J16" s="59">
        <v>0</v>
      </c>
      <c r="K16" s="55"/>
      <c r="L16" s="55"/>
      <c r="M16" s="55"/>
    </row>
    <row r="17" spans="5:10" s="1" customFormat="1" ht="12">
      <c r="E17" s="1" t="s">
        <v>47</v>
      </c>
      <c r="J17" s="13">
        <f>SUM(J13:J16)</f>
        <v>3086178</v>
      </c>
    </row>
    <row r="18" spans="1:13" s="1" customFormat="1" ht="12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="1" customFormat="1" ht="12">
      <c r="B19" s="1" t="s">
        <v>48</v>
      </c>
    </row>
    <row r="20" spans="1:13" s="1" customFormat="1" ht="12">
      <c r="A20" s="55"/>
      <c r="B20" s="55"/>
      <c r="C20" s="55" t="s">
        <v>67</v>
      </c>
      <c r="D20" s="55"/>
      <c r="E20" s="55"/>
      <c r="F20" s="55"/>
      <c r="G20" s="55"/>
      <c r="H20" s="55"/>
      <c r="I20" s="55"/>
      <c r="J20" s="55">
        <v>320027</v>
      </c>
      <c r="K20" s="55"/>
      <c r="L20" s="55"/>
      <c r="M20" s="55"/>
    </row>
    <row r="21" spans="1:13" s="1" customFormat="1" ht="12">
      <c r="A21" s="44"/>
      <c r="B21" s="44"/>
      <c r="C21" s="44" t="s">
        <v>68</v>
      </c>
      <c r="D21" s="44"/>
      <c r="E21" s="44"/>
      <c r="F21" s="44"/>
      <c r="G21" s="44"/>
      <c r="H21" s="44"/>
      <c r="I21" s="44"/>
      <c r="J21" s="51">
        <v>26317</v>
      </c>
      <c r="K21" s="44"/>
      <c r="L21" s="44"/>
      <c r="M21" s="44"/>
    </row>
    <row r="22" spans="1:13" s="1" customFormat="1" ht="12">
      <c r="A22" s="55"/>
      <c r="B22" s="55"/>
      <c r="C22" s="55"/>
      <c r="D22" s="55"/>
      <c r="E22" s="55" t="s">
        <v>49</v>
      </c>
      <c r="F22" s="55"/>
      <c r="G22" s="55"/>
      <c r="H22" s="55"/>
      <c r="I22" s="55"/>
      <c r="J22" s="60">
        <f>SUM(J20:J21)</f>
        <v>346344</v>
      </c>
      <c r="K22" s="55"/>
      <c r="L22" s="55"/>
      <c r="M22" s="55"/>
    </row>
    <row r="23" s="1" customFormat="1" ht="12"/>
    <row r="24" spans="1:13" s="1" customFormat="1" ht="12.75" thickBot="1">
      <c r="A24" s="55"/>
      <c r="B24" s="55"/>
      <c r="C24" s="55"/>
      <c r="D24" s="55"/>
      <c r="E24" s="55" t="s">
        <v>50</v>
      </c>
      <c r="F24" s="55"/>
      <c r="G24" s="55"/>
      <c r="H24" s="55"/>
      <c r="I24" s="55"/>
      <c r="J24" s="61">
        <f>+J17-J22</f>
        <v>2739834</v>
      </c>
      <c r="K24" s="55"/>
      <c r="L24" s="57"/>
      <c r="M24" s="55"/>
    </row>
    <row r="25" spans="1:13" s="1" customFormat="1" ht="12.75" thickTop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</row>
    <row r="26" spans="1:13" s="1" customFormat="1" ht="12.75" thickBo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1:13" s="1" customFormat="1" ht="4.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7"/>
    </row>
    <row r="28" spans="1:13" s="1" customFormat="1" ht="12">
      <c r="A28" s="62" t="s">
        <v>51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6"/>
    </row>
    <row r="29" spans="1:13" s="1" customFormat="1" ht="12">
      <c r="A29" s="62" t="s">
        <v>71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6"/>
    </row>
    <row r="30" spans="1:13" s="1" customFormat="1" ht="4.5" customHeight="1" thickBot="1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  <row r="31" spans="1:13" s="1" customFormat="1" ht="1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</row>
    <row r="32" spans="1:13" s="1" customFormat="1" ht="1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</row>
    <row r="33" spans="1:13" s="1" customFormat="1" ht="12">
      <c r="A33" s="55"/>
      <c r="B33" s="55" t="s">
        <v>52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</row>
    <row r="34" spans="1:13" s="1" customFormat="1" ht="12">
      <c r="A34" s="44"/>
      <c r="B34" s="44"/>
      <c r="C34" s="44" t="s">
        <v>53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1:13" s="1" customFormat="1" ht="12">
      <c r="A35" s="55"/>
      <c r="B35" s="55"/>
      <c r="C35" s="55"/>
      <c r="D35" s="55" t="s">
        <v>54</v>
      </c>
      <c r="E35" s="55"/>
      <c r="F35" s="55"/>
      <c r="G35" s="55"/>
      <c r="H35" s="55"/>
      <c r="I35" s="55"/>
      <c r="J35" s="56">
        <v>2296960</v>
      </c>
      <c r="K35" s="55"/>
      <c r="L35" s="57"/>
      <c r="M35" s="55"/>
    </row>
    <row r="36" spans="1:13" s="1" customFormat="1" ht="12">
      <c r="A36" s="44"/>
      <c r="B36" s="44"/>
      <c r="C36" s="44"/>
      <c r="D36" s="44" t="s">
        <v>55</v>
      </c>
      <c r="E36" s="44"/>
      <c r="F36" s="44"/>
      <c r="G36" s="44"/>
      <c r="H36" s="44"/>
      <c r="I36" s="44"/>
      <c r="J36" s="44">
        <v>377692</v>
      </c>
      <c r="K36" s="44"/>
      <c r="L36" s="44"/>
      <c r="M36" s="44"/>
    </row>
    <row r="37" spans="1:13" s="1" customFormat="1" ht="12">
      <c r="A37" s="55"/>
      <c r="B37" s="55"/>
      <c r="C37" s="55"/>
      <c r="D37" s="55" t="s">
        <v>70</v>
      </c>
      <c r="E37" s="55"/>
      <c r="F37" s="55"/>
      <c r="G37" s="55"/>
      <c r="H37" s="55"/>
      <c r="I37" s="55"/>
      <c r="J37" s="55">
        <v>0</v>
      </c>
      <c r="K37" s="55"/>
      <c r="L37" s="55"/>
      <c r="M37" s="55"/>
    </row>
    <row r="38" spans="1:13" s="1" customFormat="1" ht="12" hidden="1">
      <c r="A38" s="44"/>
      <c r="B38" s="44"/>
      <c r="C38" s="44"/>
      <c r="D38" s="44" t="s">
        <v>56</v>
      </c>
      <c r="E38" s="44"/>
      <c r="F38" s="44"/>
      <c r="G38" s="44"/>
      <c r="H38" s="44"/>
      <c r="I38" s="44"/>
      <c r="J38" s="51">
        <v>0</v>
      </c>
      <c r="K38" s="44"/>
      <c r="L38" s="44"/>
      <c r="M38" s="44"/>
    </row>
    <row r="39" spans="5:10" s="1" customFormat="1" ht="12">
      <c r="E39" s="1" t="s">
        <v>57</v>
      </c>
      <c r="J39" s="13">
        <f>SUM(J35:J38)</f>
        <v>2674652</v>
      </c>
    </row>
    <row r="40" spans="1:13" s="1" customFormat="1" ht="12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="1" customFormat="1" ht="12">
      <c r="C41" s="1" t="s">
        <v>58</v>
      </c>
    </row>
    <row r="42" spans="1:13" s="1" customFormat="1" ht="12">
      <c r="A42" s="55"/>
      <c r="B42" s="55"/>
      <c r="C42" s="55"/>
      <c r="D42" s="55" t="s">
        <v>54</v>
      </c>
      <c r="E42" s="55"/>
      <c r="F42" s="55"/>
      <c r="G42" s="55"/>
      <c r="H42" s="55"/>
      <c r="I42" s="55"/>
      <c r="J42" s="55">
        <v>60691</v>
      </c>
      <c r="K42" s="55"/>
      <c r="L42" s="55"/>
      <c r="M42" s="55"/>
    </row>
    <row r="43" spans="4:10" s="1" customFormat="1" ht="12">
      <c r="D43" s="1" t="s">
        <v>59</v>
      </c>
      <c r="J43" s="1">
        <v>4491</v>
      </c>
    </row>
    <row r="44" spans="1:13" s="1" customFormat="1" ht="12">
      <c r="A44" s="55"/>
      <c r="B44" s="55"/>
      <c r="C44" s="55"/>
      <c r="D44" s="55" t="s">
        <v>69</v>
      </c>
      <c r="E44" s="55"/>
      <c r="F44" s="55"/>
      <c r="G44" s="55"/>
      <c r="H44" s="55"/>
      <c r="I44" s="55"/>
      <c r="J44" s="55">
        <v>0</v>
      </c>
      <c r="K44" s="55"/>
      <c r="L44" s="55"/>
      <c r="M44" s="55"/>
    </row>
    <row r="45" spans="4:10" s="1" customFormat="1" ht="12" hidden="1">
      <c r="D45" s="1" t="s">
        <v>60</v>
      </c>
      <c r="J45" s="6">
        <v>0</v>
      </c>
    </row>
    <row r="46" spans="5:10" s="1" customFormat="1" ht="12">
      <c r="E46" s="1" t="s">
        <v>57</v>
      </c>
      <c r="J46" s="13">
        <f>SUM(J42:J45)</f>
        <v>65182</v>
      </c>
    </row>
    <row r="47" spans="1:13" s="1" customFormat="1" ht="12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</row>
    <row r="48" spans="5:12" s="1" customFormat="1" ht="12.75" thickBot="1">
      <c r="E48" s="1" t="s">
        <v>61</v>
      </c>
      <c r="J48" s="58">
        <f>+J39+J46</f>
        <v>2739834</v>
      </c>
      <c r="L48" s="4"/>
    </row>
    <row r="49" s="1" customFormat="1" ht="12.75" thickTop="1"/>
  </sheetData>
  <sheetProtection/>
  <mergeCells count="6">
    <mergeCell ref="A28:M28"/>
    <mergeCell ref="A29:M29"/>
    <mergeCell ref="A3:M3"/>
    <mergeCell ref="A4:M4"/>
    <mergeCell ref="A6:M6"/>
    <mergeCell ref="A7:M7"/>
  </mergeCells>
  <printOptions/>
  <pageMargins left="0.75" right="0.75" top="1" bottom="1" header="0.5" footer="0.5"/>
  <pageSetup fitToHeight="0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jgendr1</cp:lastModifiedBy>
  <cp:lastPrinted>2008-10-23T14:54:04Z</cp:lastPrinted>
  <dcterms:created xsi:type="dcterms:W3CDTF">1999-07-13T23:41:35Z</dcterms:created>
  <dcterms:modified xsi:type="dcterms:W3CDTF">2008-11-20T20:30:47Z</dcterms:modified>
  <cp:category/>
  <cp:version/>
  <cp:contentType/>
  <cp:contentStatus/>
</cp:coreProperties>
</file>