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law" sheetId="1" r:id="rId1"/>
  </sheets>
  <definedNames>
    <definedName name="\P">'c2b law'!#REF!</definedName>
    <definedName name="HEADER">'c2b law'!$A$3:$Q$13</definedName>
    <definedName name="P_1">'c2b law'!$A$14:$Q$63</definedName>
    <definedName name="_xlnm.Print_Area" localSheetId="0">'c2b law'!$A$14:$Q$63</definedName>
    <definedName name="_xlnm.Print_Titles" localSheetId="0">'c2b law'!$1:$14</definedName>
    <definedName name="Print_Titles_MI">'c2b law'!$3:$13</definedName>
  </definedNames>
  <calcPr fullCalcOnLoad="1"/>
</workbook>
</file>

<file path=xl/sharedStrings.xml><?xml version="1.0" encoding="utf-8"?>
<sst xmlns="http://schemas.openxmlformats.org/spreadsheetml/2006/main" count="116" uniqueCount="50">
  <si>
    <t xml:space="preserve"> </t>
  </si>
  <si>
    <t>Source</t>
  </si>
  <si>
    <t>Object</t>
  </si>
  <si>
    <t>Indirect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</si>
  <si>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</si>
  <si>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</si>
  <si>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</si>
  <si>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</si>
  <si>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</si>
  <si>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</si>
  <si>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</si>
  <si>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</si>
  <si>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Instruction--</t>
  </si>
  <si>
    <t xml:space="preserve">    --</t>
  </si>
  <si>
    <t/>
  </si>
  <si>
    <t xml:space="preserve"> Scholarships and fellowships </t>
  </si>
  <si>
    <t>Personal</t>
  </si>
  <si>
    <t>Cost</t>
  </si>
  <si>
    <t>Educational and general:</t>
  </si>
  <si>
    <t xml:space="preserve"> Public service--</t>
  </si>
  <si>
    <t xml:space="preserve"> Student services--</t>
  </si>
  <si>
    <t xml:space="preserve"> Institutional support--</t>
  </si>
  <si>
    <t xml:space="preserve">        Total instruction</t>
  </si>
  <si>
    <t xml:space="preserve">        Total public service </t>
  </si>
  <si>
    <t xml:space="preserve">        Total student services </t>
  </si>
  <si>
    <t xml:space="preserve">        Total institutional support</t>
  </si>
  <si>
    <t xml:space="preserve">          Total expenditures</t>
  </si>
  <si>
    <t xml:space="preserve">   General </t>
  </si>
  <si>
    <t xml:space="preserve">   Mineral law institute </t>
  </si>
  <si>
    <t xml:space="preserve">   Student activities</t>
  </si>
  <si>
    <t xml:space="preserve">   Alumni relations</t>
  </si>
  <si>
    <t xml:space="preserve">   Publications institute</t>
  </si>
  <si>
    <t xml:space="preserve">          Total educational and general expenditures</t>
  </si>
  <si>
    <t>ANALYSIS C-2B</t>
  </si>
  <si>
    <t>Current Restricted Fund Expenditures</t>
  </si>
  <si>
    <t xml:space="preserve">   Louisiana law review</t>
  </si>
  <si>
    <t xml:space="preserve">   Student technology fee projects</t>
  </si>
  <si>
    <t xml:space="preserve"> Academic support--</t>
  </si>
  <si>
    <t xml:space="preserve">   Library</t>
  </si>
  <si>
    <t xml:space="preserve">        Total academic support </t>
  </si>
  <si>
    <t xml:space="preserve"> Research--</t>
  </si>
  <si>
    <t xml:space="preserve">   Center of civil law studies</t>
  </si>
  <si>
    <t xml:space="preserve">        Total research</t>
  </si>
  <si>
    <t xml:space="preserve">   Lecture series</t>
  </si>
  <si>
    <t xml:space="preserve"> Operations and maintenance of plant--</t>
  </si>
  <si>
    <t xml:space="preserve">   Buildings</t>
  </si>
  <si>
    <t xml:space="preserve">        Total operation and maintenance of plant</t>
  </si>
  <si>
    <t>For the year ended June 30, 2015</t>
  </si>
  <si>
    <t xml:space="preserve">   Center for energy law</t>
  </si>
  <si>
    <t xml:space="preserve">   Commission of the bicentennial of US Constitution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</si>
</sst>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00_);_(* \(#,##0.000\);_(* &quot;-&quot;??_);_(@_)"/>
    <numFmt numFmtId="169" formatCode="_(* #,##0.0000_);_(* \(#,##0.0000\);_(* &quot;-&quot;??_);_(@_)"/>
  </numFmts>
  <fonts count="42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8"/>
      <color indexed="12"/>
      <name val="Courier"/>
      <family val="3"/>
    </font>
    <font>
      <u val="single"/>
      <sz val="8"/>
      <color indexed="36"/>
      <name val="Courier"/>
      <family val="3"/>
    </font>
    <font>
      <b/>
      <sz val="9"/>
      <color indexed="20"/>
      <name val="Arial"/>
      <family val="2"/>
    </font>
    <font>
      <sz val="10"/>
      <name val="Goudy Old Style"/>
      <family val="1"/>
    </font>
    <font>
      <sz val="9"/>
      <color indexed="20"/>
      <name val="Arial"/>
      <family val="2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165" fontId="5" fillId="0" borderId="0" xfId="42" applyNumberFormat="1" applyFont="1" applyFill="1" applyBorder="1" applyAlignment="1">
      <alignment vertical="center"/>
    </xf>
    <xf numFmtId="165" fontId="6" fillId="0" borderId="0" xfId="42" applyNumberFormat="1" applyFont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165" fontId="6" fillId="0" borderId="10" xfId="42" applyNumberFormat="1" applyFont="1" applyBorder="1" applyAlignment="1" applyProtection="1">
      <alignment vertical="center"/>
      <protection/>
    </xf>
    <xf numFmtId="165" fontId="6" fillId="0" borderId="0" xfId="42" applyNumberFormat="1" applyFont="1" applyAlignment="1" applyProtection="1">
      <alignment horizontal="center"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 quotePrefix="1">
      <alignment vertical="center"/>
      <protection/>
    </xf>
    <xf numFmtId="167" fontId="6" fillId="0" borderId="0" xfId="44" applyNumberFormat="1" applyFont="1" applyFill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vertical="center"/>
      <protection/>
    </xf>
    <xf numFmtId="167" fontId="6" fillId="0" borderId="13" xfId="44" applyNumberFormat="1" applyFont="1" applyFill="1" applyBorder="1" applyAlignment="1" applyProtection="1">
      <alignment vertical="center"/>
      <protection/>
    </xf>
    <xf numFmtId="42" fontId="6" fillId="0" borderId="13" xfId="42" applyNumberFormat="1" applyFont="1" applyFill="1" applyBorder="1" applyAlignment="1" applyProtection="1">
      <alignment vertical="center"/>
      <protection/>
    </xf>
    <xf numFmtId="37" fontId="0" fillId="0" borderId="0" xfId="58">
      <alignment/>
      <protection/>
    </xf>
    <xf numFmtId="165" fontId="5" fillId="0" borderId="0" xfId="42" applyNumberFormat="1" applyFont="1" applyFill="1" applyAlignment="1">
      <alignment vertical="center"/>
    </xf>
    <xf numFmtId="165" fontId="5" fillId="0" borderId="0" xfId="42" applyNumberFormat="1" applyFont="1" applyFill="1" applyBorder="1" applyAlignment="1" applyProtection="1">
      <alignment horizontal="center"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37" fontId="5" fillId="0" borderId="0" xfId="58" applyFont="1" applyFill="1" applyBorder="1" applyAlignment="1">
      <alignment vertical="center"/>
      <protection/>
    </xf>
    <xf numFmtId="165" fontId="7" fillId="0" borderId="0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42" fontId="6" fillId="0" borderId="0" xfId="42" applyNumberFormat="1" applyFont="1" applyFill="1" applyBorder="1" applyAlignment="1" applyProtection="1">
      <alignment vertical="center"/>
      <protection/>
    </xf>
    <xf numFmtId="165" fontId="6" fillId="0" borderId="14" xfId="42" applyNumberFormat="1" applyFont="1" applyFill="1" applyBorder="1" applyAlignment="1" applyProtection="1">
      <alignment vertical="center"/>
      <protection/>
    </xf>
    <xf numFmtId="165" fontId="6" fillId="0" borderId="15" xfId="42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37" fontId="8" fillId="0" borderId="0" xfId="58" applyFont="1" applyFill="1" applyBorder="1" applyAlignment="1">
      <alignment horizontal="center" vertical="center"/>
      <protection/>
    </xf>
    <xf numFmtId="165" fontId="2" fillId="0" borderId="0" xfId="42" applyNumberFormat="1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0</xdr:col>
      <xdr:colOff>1857375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7811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65"/>
  <sheetViews>
    <sheetView showGridLines="0" tabSelected="1" defaultGridColor="0" zoomScale="120" zoomScaleNormal="120" zoomScalePageLayoutView="0" colorId="22" workbookViewId="0" topLeftCell="A35">
      <selection activeCell="A52" sqref="A52"/>
    </sheetView>
  </sheetViews>
  <sheetFormatPr defaultColWidth="9.140625" defaultRowHeight="12"/>
  <cols>
    <col min="1" max="1" width="45.140625" style="1" customWidth="1"/>
    <col min="2" max="2" width="1.57421875" style="1" customWidth="1"/>
    <col min="3" max="3" width="9.57421875" style="1" customWidth="1"/>
    <col min="4" max="4" width="1.57421875" style="1" customWidth="1"/>
    <col min="5" max="5" width="8.57421875" style="1" customWidth="1"/>
    <col min="6" max="6" width="1.57421875" style="1" customWidth="1"/>
    <col min="7" max="7" width="12.57421875" style="1" customWidth="1"/>
    <col min="8" max="8" width="1.57421875" style="1" customWidth="1"/>
    <col min="9" max="9" width="10.8515625" style="1" customWidth="1"/>
    <col min="10" max="10" width="1.57421875" style="1" customWidth="1"/>
    <col min="11" max="11" width="13.00390625" style="1" customWidth="1"/>
    <col min="12" max="12" width="1.57421875" style="1" customWidth="1"/>
    <col min="13" max="13" width="12.421875" style="1" customWidth="1"/>
    <col min="14" max="14" width="1.57421875" style="1" customWidth="1"/>
    <col min="15" max="15" width="12.421875" style="1" customWidth="1"/>
    <col min="16" max="16" width="1.57421875" style="1" customWidth="1"/>
    <col min="17" max="17" width="10.140625" style="1" customWidth="1"/>
    <col min="18" max="43" width="7.57421875" style="1" customWidth="1"/>
    <col min="44" max="16384" width="9.00390625" style="2" customWidth="1"/>
  </cols>
  <sheetData>
    <row r="1" spans="1:256" s="5" customFormat="1" ht="12">
      <c r="A1" s="2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</row>
    <row r="2" spans="1:256" s="6" customFormat="1" ht="10.5" customHeight="1">
      <c r="A2" s="2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256" s="6" customFormat="1" ht="16.5">
      <c r="A3" s="32"/>
      <c r="B3" s="21"/>
      <c r="C3" s="31" t="s">
        <v>33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s="6" customFormat="1" ht="8.25" customHeight="1">
      <c r="A4" s="32"/>
      <c r="B4" s="2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6" customFormat="1" ht="16.5">
      <c r="A5" s="32"/>
      <c r="B5" s="23"/>
      <c r="C5" s="31" t="s">
        <v>34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6" customFormat="1" ht="16.5">
      <c r="A6" s="32"/>
      <c r="B6" s="21"/>
      <c r="C6" s="31" t="s">
        <v>47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6" customFormat="1" ht="10.5" customHeight="1">
      <c r="A7" s="2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s="5" customFormat="1" ht="12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ht="12"/>
    <row r="10" spans="1:17" ht="13.5">
      <c r="A10" s="7"/>
      <c r="B10" s="7"/>
      <c r="C10" s="30" t="s">
        <v>1</v>
      </c>
      <c r="D10" s="30"/>
      <c r="E10" s="30"/>
      <c r="F10" s="30"/>
      <c r="G10" s="30"/>
      <c r="H10" s="30"/>
      <c r="I10" s="30"/>
      <c r="J10" s="7"/>
      <c r="K10" s="7"/>
      <c r="L10" s="7"/>
      <c r="M10" s="9"/>
      <c r="N10" s="9"/>
      <c r="O10" s="8" t="s">
        <v>2</v>
      </c>
      <c r="P10" s="9"/>
      <c r="Q10" s="9"/>
    </row>
    <row r="11" spans="1:17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0" t="s">
        <v>3</v>
      </c>
    </row>
    <row r="12" spans="1:17" ht="13.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0" t="s">
        <v>16</v>
      </c>
      <c r="N12" s="7"/>
      <c r="O12" s="7"/>
      <c r="P12" s="7"/>
      <c r="Q12" s="10" t="s">
        <v>17</v>
      </c>
    </row>
    <row r="13" spans="1:17" ht="13.5">
      <c r="A13" s="7"/>
      <c r="B13" s="7"/>
      <c r="C13" s="8" t="s">
        <v>4</v>
      </c>
      <c r="D13" s="7"/>
      <c r="E13" s="8" t="s">
        <v>5</v>
      </c>
      <c r="F13" s="7"/>
      <c r="G13" s="8" t="s">
        <v>6</v>
      </c>
      <c r="H13" s="7"/>
      <c r="I13" s="8" t="s">
        <v>7</v>
      </c>
      <c r="J13" s="7"/>
      <c r="K13" s="8" t="s">
        <v>8</v>
      </c>
      <c r="L13" s="7"/>
      <c r="M13" s="8" t="s">
        <v>9</v>
      </c>
      <c r="N13" s="7"/>
      <c r="O13" s="8" t="s">
        <v>10</v>
      </c>
      <c r="P13" s="7"/>
      <c r="Q13" s="8" t="s">
        <v>11</v>
      </c>
    </row>
    <row r="14" spans="1:17" ht="13.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43" s="4" customFormat="1" ht="13.5" customHeight="1">
      <c r="A15" s="11" t="s">
        <v>18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s="4" customFormat="1" ht="13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s="4" customFormat="1" ht="13.5" customHeight="1">
      <c r="A17" s="11" t="s">
        <v>12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s="4" customFormat="1" ht="13.5" customHeight="1">
      <c r="A18" s="11" t="s">
        <v>27</v>
      </c>
      <c r="B18" s="12" t="s">
        <v>14</v>
      </c>
      <c r="C18" s="13">
        <v>0</v>
      </c>
      <c r="D18" s="11"/>
      <c r="E18" s="13">
        <v>0</v>
      </c>
      <c r="F18" s="11"/>
      <c r="G18" s="13">
        <v>207736</v>
      </c>
      <c r="H18" s="11"/>
      <c r="I18" s="13">
        <v>191107</v>
      </c>
      <c r="J18" s="11"/>
      <c r="K18" s="27">
        <f>IF(SUM(C18:I18)=SUM(M18:Q18),SUM(C18:I18),SUM(M18:Q18)-SUM(C18:I18))</f>
        <v>398843</v>
      </c>
      <c r="L18" s="11"/>
      <c r="M18" s="13">
        <v>366395</v>
      </c>
      <c r="N18" s="11"/>
      <c r="O18" s="13">
        <v>32448</v>
      </c>
      <c r="P18" s="11"/>
      <c r="Q18" s="13">
        <v>0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s="4" customFormat="1" ht="13.5" customHeight="1">
      <c r="A19" s="11" t="s">
        <v>48</v>
      </c>
      <c r="B19" s="12"/>
      <c r="C19" s="11">
        <v>0</v>
      </c>
      <c r="D19" s="11"/>
      <c r="E19" s="11">
        <v>0</v>
      </c>
      <c r="F19" s="11"/>
      <c r="G19" s="11">
        <v>2139</v>
      </c>
      <c r="H19" s="11"/>
      <c r="I19" s="11">
        <v>0</v>
      </c>
      <c r="J19" s="11"/>
      <c r="K19" s="26">
        <f>IF(SUM(C19:I19)=SUM(M19:Q19),SUM(C19:I19),SUM(M19:Q19)-SUM(C19:I19))</f>
        <v>2139</v>
      </c>
      <c r="L19" s="11"/>
      <c r="M19" s="11">
        <v>0</v>
      </c>
      <c r="N19" s="11"/>
      <c r="O19" s="11">
        <v>2139</v>
      </c>
      <c r="P19" s="11"/>
      <c r="Q19" s="11">
        <v>0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s="4" customFormat="1" ht="13.5" customHeight="1">
      <c r="A20" s="11" t="s">
        <v>35</v>
      </c>
      <c r="B20" s="12"/>
      <c r="C20" s="11">
        <v>0</v>
      </c>
      <c r="D20" s="11"/>
      <c r="E20" s="11">
        <v>0</v>
      </c>
      <c r="F20" s="11"/>
      <c r="G20" s="11">
        <v>0</v>
      </c>
      <c r="H20" s="11"/>
      <c r="I20" s="11">
        <v>120812</v>
      </c>
      <c r="J20" s="11"/>
      <c r="K20" s="26">
        <f>IF(SUM(C20:I20)=SUM(M20:Q20),SUM(C20:I20),SUM(M20:Q20)-SUM(C20:I20))</f>
        <v>120812</v>
      </c>
      <c r="L20" s="11"/>
      <c r="M20" s="11">
        <v>44129</v>
      </c>
      <c r="N20" s="11"/>
      <c r="O20" s="11">
        <v>76683</v>
      </c>
      <c r="P20" s="11"/>
      <c r="Q20" s="11">
        <v>0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s="4" customFormat="1" ht="13.5" customHeight="1">
      <c r="A21" s="11" t="s">
        <v>36</v>
      </c>
      <c r="B21" s="12"/>
      <c r="C21" s="11">
        <v>0</v>
      </c>
      <c r="D21" s="11"/>
      <c r="E21" s="11">
        <v>0</v>
      </c>
      <c r="F21" s="11"/>
      <c r="G21" s="11">
        <v>0</v>
      </c>
      <c r="H21" s="11"/>
      <c r="I21" s="11">
        <v>186946</v>
      </c>
      <c r="J21" s="11"/>
      <c r="K21" s="28">
        <f>IF(SUM(C21:I21)=SUM(M21:Q21),SUM(C21:I21),SUM(M21:Q21)-SUM(C21:I21))</f>
        <v>186946</v>
      </c>
      <c r="L21" s="11"/>
      <c r="M21" s="11">
        <v>119730</v>
      </c>
      <c r="N21" s="11"/>
      <c r="O21" s="11">
        <f>-1+67217</f>
        <v>67216</v>
      </c>
      <c r="P21" s="11"/>
      <c r="Q21" s="11">
        <v>0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s="4" customFormat="1" ht="13.5" customHeight="1">
      <c r="A22" s="11"/>
      <c r="B22" s="12"/>
      <c r="C22" s="15"/>
      <c r="D22" s="11"/>
      <c r="E22" s="15"/>
      <c r="F22" s="11"/>
      <c r="G22" s="15"/>
      <c r="H22" s="11"/>
      <c r="I22" s="15"/>
      <c r="J22" s="11"/>
      <c r="K22" s="26"/>
      <c r="L22" s="11"/>
      <c r="M22" s="15"/>
      <c r="N22" s="11"/>
      <c r="O22" s="15"/>
      <c r="P22" s="11"/>
      <c r="Q22" s="15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s="4" customFormat="1" ht="13.5" customHeight="1">
      <c r="A23" s="11" t="s">
        <v>22</v>
      </c>
      <c r="B23" s="12" t="s">
        <v>14</v>
      </c>
      <c r="C23" s="14">
        <f>SUM(C18:C22)</f>
        <v>0</v>
      </c>
      <c r="D23" s="11"/>
      <c r="E23" s="14">
        <f>SUM(E18:E22)</f>
        <v>0</v>
      </c>
      <c r="F23" s="11"/>
      <c r="G23" s="14">
        <f>SUM(G18:G22)</f>
        <v>209875</v>
      </c>
      <c r="H23" s="11"/>
      <c r="I23" s="14">
        <f>SUM(I18:I22)</f>
        <v>498865</v>
      </c>
      <c r="J23" s="11"/>
      <c r="K23" s="14">
        <f>IF(SUM(C23:I23)=SUM(M23:Q23),SUM(C23:I23),SUM(M23:Q23)-SUM(C23:I23))</f>
        <v>708740</v>
      </c>
      <c r="L23" s="11"/>
      <c r="M23" s="14">
        <f>SUM(M18:M22)</f>
        <v>530254</v>
      </c>
      <c r="N23" s="11"/>
      <c r="O23" s="14">
        <f>SUM(O18:O22)</f>
        <v>178486</v>
      </c>
      <c r="P23" s="11"/>
      <c r="Q23" s="14">
        <f>SUM(Q18:Q22)</f>
        <v>0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s="4" customFormat="1" ht="13.5" customHeight="1">
      <c r="A24" s="11"/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s="4" customFormat="1" ht="13.5" customHeight="1">
      <c r="A25" s="11" t="s">
        <v>40</v>
      </c>
      <c r="B25" s="12" t="s">
        <v>14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s="4" customFormat="1" ht="13.5" customHeight="1">
      <c r="A26" s="11" t="s">
        <v>41</v>
      </c>
      <c r="B26" s="12" t="s">
        <v>14</v>
      </c>
      <c r="C26" s="14">
        <v>0</v>
      </c>
      <c r="D26" s="11"/>
      <c r="E26" s="14">
        <v>0</v>
      </c>
      <c r="F26" s="11"/>
      <c r="G26" s="14">
        <v>2765</v>
      </c>
      <c r="H26" s="11"/>
      <c r="I26" s="14">
        <v>8581</v>
      </c>
      <c r="J26" s="11"/>
      <c r="K26" s="14">
        <f>IF(SUM(C26:I26)=SUM(M26:Q26),SUM(C26:I26),SUM(M26:Q26)-SUM(C26:I26))</f>
        <v>11346</v>
      </c>
      <c r="L26" s="11"/>
      <c r="M26" s="14">
        <v>8581</v>
      </c>
      <c r="N26" s="11"/>
      <c r="O26" s="14">
        <v>2765</v>
      </c>
      <c r="P26" s="11"/>
      <c r="Q26" s="14">
        <v>0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s="4" customFormat="1" ht="13.5" customHeight="1">
      <c r="A27" s="11"/>
      <c r="B27" s="12"/>
      <c r="C27" s="16"/>
      <c r="D27" s="16"/>
      <c r="E27" s="16"/>
      <c r="F27" s="16"/>
      <c r="G27" s="16"/>
      <c r="H27" s="16"/>
      <c r="I27" s="16"/>
      <c r="J27" s="16"/>
      <c r="K27" s="11"/>
      <c r="L27" s="16"/>
      <c r="M27" s="16"/>
      <c r="N27" s="16"/>
      <c r="O27" s="16"/>
      <c r="P27" s="16"/>
      <c r="Q27" s="16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s="4" customFormat="1" ht="13.5" customHeight="1">
      <c r="A28" s="11" t="s">
        <v>42</v>
      </c>
      <c r="B28" s="12" t="s">
        <v>14</v>
      </c>
      <c r="C28" s="14">
        <f>SUM(C26:C26)</f>
        <v>0</v>
      </c>
      <c r="D28" s="11"/>
      <c r="E28" s="14">
        <f>SUM(E26:E26)</f>
        <v>0</v>
      </c>
      <c r="F28" s="11"/>
      <c r="G28" s="14">
        <f>SUM(G26:G26)</f>
        <v>2765</v>
      </c>
      <c r="H28" s="11"/>
      <c r="I28" s="14">
        <f>SUM(I26:I26)</f>
        <v>8581</v>
      </c>
      <c r="J28" s="11"/>
      <c r="K28" s="14">
        <f>IF(SUM(C28:I28)=SUM(M28:Q28),SUM(C28:I28),SUM(M28:Q28)-SUM(C28:I28))</f>
        <v>11346</v>
      </c>
      <c r="L28" s="11"/>
      <c r="M28" s="14">
        <f>SUM(M26:M26)</f>
        <v>8581</v>
      </c>
      <c r="N28" s="11"/>
      <c r="O28" s="14">
        <f>SUM(O26:O26)</f>
        <v>2765</v>
      </c>
      <c r="P28" s="11"/>
      <c r="Q28" s="14">
        <f>SUM(Q26:Q26)</f>
        <v>0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s="4" customFormat="1" ht="13.5" customHeight="1">
      <c r="A29" s="11"/>
      <c r="B29" s="12"/>
      <c r="C29" s="26"/>
      <c r="D29" s="11"/>
      <c r="E29" s="26"/>
      <c r="F29" s="11"/>
      <c r="G29" s="26"/>
      <c r="H29" s="11"/>
      <c r="I29" s="26"/>
      <c r="J29" s="11"/>
      <c r="K29" s="26"/>
      <c r="L29" s="11"/>
      <c r="M29" s="26"/>
      <c r="N29" s="11"/>
      <c r="O29" s="26"/>
      <c r="P29" s="11"/>
      <c r="Q29" s="26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s="4" customFormat="1" ht="13.5" customHeight="1">
      <c r="A30" s="11" t="s">
        <v>19</v>
      </c>
      <c r="B30" s="12" t="s">
        <v>14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s="4" customFormat="1" ht="13.5" customHeight="1">
      <c r="A31" s="11" t="s">
        <v>49</v>
      </c>
      <c r="B31" s="12"/>
      <c r="C31" s="11">
        <v>0</v>
      </c>
      <c r="D31" s="11"/>
      <c r="E31" s="11">
        <v>0</v>
      </c>
      <c r="F31" s="11"/>
      <c r="G31" s="11">
        <v>1465</v>
      </c>
      <c r="H31" s="11"/>
      <c r="I31" s="11">
        <v>0</v>
      </c>
      <c r="J31" s="11"/>
      <c r="K31" s="11">
        <f>IF(SUM(C31:I31)=SUM(M31:Q31),SUM(C31:I31),SUM(M31:Q31)-SUM(C31:I31))</f>
        <v>1465</v>
      </c>
      <c r="L31" s="11"/>
      <c r="M31" s="11">
        <v>1465</v>
      </c>
      <c r="N31" s="11"/>
      <c r="O31" s="11">
        <v>0</v>
      </c>
      <c r="P31" s="11"/>
      <c r="Q31" s="11">
        <v>0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s="4" customFormat="1" ht="13.5" customHeight="1">
      <c r="A32" s="11" t="s">
        <v>43</v>
      </c>
      <c r="B32" s="12"/>
      <c r="C32" s="11">
        <v>0</v>
      </c>
      <c r="D32" s="11"/>
      <c r="E32" s="11">
        <v>0</v>
      </c>
      <c r="F32" s="11"/>
      <c r="G32" s="11">
        <v>2668</v>
      </c>
      <c r="H32" s="11"/>
      <c r="I32" s="11">
        <v>0</v>
      </c>
      <c r="J32" s="11"/>
      <c r="K32" s="11">
        <f>IF(SUM(C32:I32)=SUM(M32:Q32),SUM(C32:I32),SUM(M32:Q32)-SUM(C32:I32))</f>
        <v>2668</v>
      </c>
      <c r="L32" s="11"/>
      <c r="M32" s="11">
        <v>0</v>
      </c>
      <c r="N32" s="11"/>
      <c r="O32" s="11">
        <v>2668</v>
      </c>
      <c r="P32" s="11"/>
      <c r="Q32" s="11">
        <v>0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s="4" customFormat="1" ht="13.5" customHeight="1">
      <c r="A33" s="11" t="s">
        <v>28</v>
      </c>
      <c r="B33" s="12" t="s">
        <v>14</v>
      </c>
      <c r="C33" s="14">
        <v>0</v>
      </c>
      <c r="D33" s="11"/>
      <c r="E33" s="14">
        <v>0</v>
      </c>
      <c r="F33" s="11"/>
      <c r="G33" s="14">
        <v>24654</v>
      </c>
      <c r="H33" s="11"/>
      <c r="I33" s="14">
        <v>474</v>
      </c>
      <c r="J33" s="11"/>
      <c r="K33" s="14">
        <f>IF(SUM(C33:I33)=SUM(M33:Q33),SUM(C33:I33),SUM(M33:Q33)-SUM(C33:I33))</f>
        <v>25128</v>
      </c>
      <c r="L33" s="11"/>
      <c r="M33" s="14">
        <v>21000</v>
      </c>
      <c r="N33" s="11"/>
      <c r="O33" s="14">
        <v>4128</v>
      </c>
      <c r="P33" s="11"/>
      <c r="Q33" s="14">
        <v>0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s="4" customFormat="1" ht="13.5" customHeight="1">
      <c r="A34" s="11"/>
      <c r="B34" s="12"/>
      <c r="C34" s="16"/>
      <c r="D34" s="16"/>
      <c r="E34" s="16"/>
      <c r="F34" s="16"/>
      <c r="G34" s="16"/>
      <c r="H34" s="16"/>
      <c r="I34" s="16"/>
      <c r="J34" s="16"/>
      <c r="K34" s="11"/>
      <c r="L34" s="16"/>
      <c r="M34" s="16"/>
      <c r="N34" s="16"/>
      <c r="O34" s="16"/>
      <c r="P34" s="16"/>
      <c r="Q34" s="16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s="4" customFormat="1" ht="13.5" customHeight="1">
      <c r="A35" s="11" t="s">
        <v>23</v>
      </c>
      <c r="B35" s="12" t="s">
        <v>14</v>
      </c>
      <c r="C35" s="14">
        <f>SUM(C31:C33)</f>
        <v>0</v>
      </c>
      <c r="D35" s="11"/>
      <c r="E35" s="14">
        <f>SUM(E31:E33)</f>
        <v>0</v>
      </c>
      <c r="F35" s="11"/>
      <c r="G35" s="14">
        <f>SUM(G31:G33)</f>
        <v>28787</v>
      </c>
      <c r="H35" s="11"/>
      <c r="I35" s="14">
        <f>SUM(I31:I33)</f>
        <v>474</v>
      </c>
      <c r="J35" s="11"/>
      <c r="K35" s="14">
        <f>IF(SUM(C35:I35)=SUM(M35:Q35),SUM(C35:I35),SUM(M35:Q35)-SUM(C35:I35))</f>
        <v>29261</v>
      </c>
      <c r="L35" s="11"/>
      <c r="M35" s="14">
        <f>SUM(M31:M33)</f>
        <v>22465</v>
      </c>
      <c r="N35" s="11"/>
      <c r="O35" s="14">
        <f>SUM(O31:O33)</f>
        <v>6796</v>
      </c>
      <c r="P35" s="11"/>
      <c r="Q35" s="14">
        <f>SUM(Q31:Q33)</f>
        <v>0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s="4" customFormat="1" ht="13.5" customHeight="1">
      <c r="A36" s="11"/>
      <c r="B36" s="12"/>
      <c r="C36" s="26"/>
      <c r="D36" s="11"/>
      <c r="E36" s="26"/>
      <c r="F36" s="11"/>
      <c r="G36" s="26"/>
      <c r="H36" s="11"/>
      <c r="I36" s="26"/>
      <c r="J36" s="11"/>
      <c r="K36" s="26"/>
      <c r="L36" s="11"/>
      <c r="M36" s="26"/>
      <c r="N36" s="11"/>
      <c r="O36" s="26"/>
      <c r="P36" s="11"/>
      <c r="Q36" s="26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s="4" customFormat="1" ht="13.5" customHeight="1">
      <c r="A37" s="11" t="s">
        <v>37</v>
      </c>
      <c r="B37" s="12" t="s">
        <v>14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s="4" customFormat="1" ht="13.5" customHeight="1">
      <c r="A38" s="11" t="s">
        <v>38</v>
      </c>
      <c r="B38" s="12" t="s">
        <v>14</v>
      </c>
      <c r="C38" s="14">
        <v>0</v>
      </c>
      <c r="D38" s="11"/>
      <c r="E38" s="14">
        <v>0</v>
      </c>
      <c r="F38" s="11"/>
      <c r="G38" s="14">
        <v>13471</v>
      </c>
      <c r="H38" s="11"/>
      <c r="I38" s="14">
        <v>0</v>
      </c>
      <c r="J38" s="11"/>
      <c r="K38" s="14">
        <f>IF(SUM(C38:I38)=SUM(M38:Q38),SUM(C38:I38),SUM(M38:Q38)-SUM(C38:I38))</f>
        <v>13471</v>
      </c>
      <c r="L38" s="11" t="s">
        <v>0</v>
      </c>
      <c r="M38" s="14">
        <v>0</v>
      </c>
      <c r="N38" s="11"/>
      <c r="O38" s="14">
        <v>13471</v>
      </c>
      <c r="P38" s="11"/>
      <c r="Q38" s="14">
        <v>0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:43" s="4" customFormat="1" ht="13.5" customHeight="1">
      <c r="A39" s="11"/>
      <c r="B39" s="12"/>
      <c r="C39" s="16"/>
      <c r="D39" s="16"/>
      <c r="E39" s="16"/>
      <c r="F39" s="16"/>
      <c r="G39" s="16"/>
      <c r="H39" s="16"/>
      <c r="I39" s="16"/>
      <c r="J39" s="16"/>
      <c r="K39" s="11"/>
      <c r="L39" s="16"/>
      <c r="M39" s="16"/>
      <c r="N39" s="16"/>
      <c r="O39" s="16"/>
      <c r="P39" s="16"/>
      <c r="Q39" s="16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43" s="4" customFormat="1" ht="13.5" customHeight="1">
      <c r="A40" s="11" t="s">
        <v>39</v>
      </c>
      <c r="B40" s="12" t="s">
        <v>14</v>
      </c>
      <c r="C40" s="14">
        <f>SUM(C38:C38)</f>
        <v>0</v>
      </c>
      <c r="D40" s="11"/>
      <c r="E40" s="14">
        <f>SUM(E38:E38)</f>
        <v>0</v>
      </c>
      <c r="F40" s="11"/>
      <c r="G40" s="14">
        <f>SUM(G38:G38)</f>
        <v>13471</v>
      </c>
      <c r="H40" s="11"/>
      <c r="I40" s="14">
        <f>SUM(I38:I38)</f>
        <v>0</v>
      </c>
      <c r="J40" s="11"/>
      <c r="K40" s="14">
        <f>IF(SUM(C40:I40)=SUM(M40:Q40),SUM(C40:I40),SUM(M40:Q40)-SUM(C40:I40))</f>
        <v>13471</v>
      </c>
      <c r="L40" s="11"/>
      <c r="M40" s="14">
        <f>SUM(M38:M38)</f>
        <v>0</v>
      </c>
      <c r="N40" s="11"/>
      <c r="O40" s="14">
        <f>SUM(O38:O38)</f>
        <v>13471</v>
      </c>
      <c r="P40" s="11"/>
      <c r="Q40" s="14">
        <f>SUM(Q38:Q38)</f>
        <v>0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3" s="4" customFormat="1" ht="13.5" customHeight="1">
      <c r="A41" s="11"/>
      <c r="B41" s="12" t="s">
        <v>14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3" s="4" customFormat="1" ht="13.5" customHeight="1">
      <c r="A42" s="11" t="s">
        <v>20</v>
      </c>
      <c r="B42" s="12" t="s">
        <v>14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s="4" customFormat="1" ht="13.5" customHeight="1">
      <c r="A43" s="11" t="s">
        <v>29</v>
      </c>
      <c r="B43" s="12" t="s">
        <v>14</v>
      </c>
      <c r="C43" s="14">
        <v>0</v>
      </c>
      <c r="D43" s="11"/>
      <c r="E43" s="14">
        <v>0</v>
      </c>
      <c r="F43" s="11"/>
      <c r="G43" s="14">
        <v>0</v>
      </c>
      <c r="H43" s="11"/>
      <c r="I43" s="14">
        <v>21113</v>
      </c>
      <c r="J43" s="11"/>
      <c r="K43" s="14">
        <f>IF(SUM(C43:I43)=SUM(M43:Q43),SUM(C43:I43),SUM(M43:Q43)-SUM(C43:I43))</f>
        <v>21113</v>
      </c>
      <c r="L43" s="11" t="s">
        <v>0</v>
      </c>
      <c r="M43" s="14">
        <v>5500</v>
      </c>
      <c r="N43" s="11"/>
      <c r="O43" s="14">
        <v>15613</v>
      </c>
      <c r="P43" s="11"/>
      <c r="Q43" s="14">
        <v>0</v>
      </c>
      <c r="R43" s="3" t="s">
        <v>14</v>
      </c>
      <c r="S43" s="3" t="s">
        <v>14</v>
      </c>
      <c r="T43" s="3" t="s">
        <v>14</v>
      </c>
      <c r="U43" s="3" t="s">
        <v>14</v>
      </c>
      <c r="V43" s="3" t="s">
        <v>14</v>
      </c>
      <c r="W43" s="3" t="s">
        <v>14</v>
      </c>
      <c r="X43" s="3" t="s">
        <v>14</v>
      </c>
      <c r="Y43" s="3" t="s">
        <v>14</v>
      </c>
      <c r="Z43" s="3" t="s">
        <v>14</v>
      </c>
      <c r="AA43" s="3" t="s">
        <v>14</v>
      </c>
      <c r="AB43" s="3" t="s">
        <v>14</v>
      </c>
      <c r="AC43" s="3" t="s">
        <v>14</v>
      </c>
      <c r="AD43" s="3" t="s">
        <v>14</v>
      </c>
      <c r="AE43" s="3" t="s">
        <v>14</v>
      </c>
      <c r="AF43" s="3" t="s">
        <v>14</v>
      </c>
      <c r="AG43" s="3" t="s">
        <v>14</v>
      </c>
      <c r="AH43" s="3" t="s">
        <v>14</v>
      </c>
      <c r="AI43" s="3" t="s">
        <v>14</v>
      </c>
      <c r="AJ43" s="3" t="s">
        <v>14</v>
      </c>
      <c r="AK43" s="3" t="s">
        <v>14</v>
      </c>
      <c r="AL43" s="3" t="s">
        <v>14</v>
      </c>
      <c r="AM43" s="3" t="s">
        <v>14</v>
      </c>
      <c r="AN43" s="3" t="s">
        <v>14</v>
      </c>
      <c r="AO43" s="3" t="s">
        <v>14</v>
      </c>
      <c r="AP43" s="3" t="s">
        <v>14</v>
      </c>
      <c r="AQ43" s="3" t="s">
        <v>14</v>
      </c>
    </row>
    <row r="44" spans="1:43" s="4" customFormat="1" ht="13.5" customHeight="1">
      <c r="A44" s="11"/>
      <c r="B44" s="12"/>
      <c r="C44" s="16"/>
      <c r="D44" s="16"/>
      <c r="E44" s="16"/>
      <c r="F44" s="16"/>
      <c r="G44" s="16"/>
      <c r="H44" s="16"/>
      <c r="I44" s="16"/>
      <c r="J44" s="16"/>
      <c r="K44" s="11"/>
      <c r="L44" s="16"/>
      <c r="M44" s="16"/>
      <c r="N44" s="16"/>
      <c r="O44" s="16"/>
      <c r="P44" s="16"/>
      <c r="Q44" s="16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s="4" customFormat="1" ht="13.5" customHeight="1">
      <c r="A45" s="11" t="s">
        <v>24</v>
      </c>
      <c r="B45" s="12" t="s">
        <v>14</v>
      </c>
      <c r="C45" s="14">
        <f>SUM(C43:C43)</f>
        <v>0</v>
      </c>
      <c r="D45" s="11"/>
      <c r="E45" s="14">
        <f>SUM(E43:E43)</f>
        <v>0</v>
      </c>
      <c r="F45" s="11"/>
      <c r="G45" s="14">
        <f>SUM(G43:G43)</f>
        <v>0</v>
      </c>
      <c r="H45" s="11"/>
      <c r="I45" s="14">
        <f>SUM(I43:I43)</f>
        <v>21113</v>
      </c>
      <c r="J45" s="11"/>
      <c r="K45" s="14">
        <f>IF(SUM(C45:I45)=SUM(M45:Q45),SUM(C45:I45),SUM(M45:Q45)-SUM(C45:I45))</f>
        <v>21113</v>
      </c>
      <c r="L45" s="11"/>
      <c r="M45" s="14">
        <f>SUM(M43:M43)</f>
        <v>5500</v>
      </c>
      <c r="N45" s="11"/>
      <c r="O45" s="14">
        <f>SUM(O43:O43)</f>
        <v>15613</v>
      </c>
      <c r="P45" s="11"/>
      <c r="Q45" s="14">
        <f>SUM(Q43:Q43)</f>
        <v>0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s="4" customFormat="1" ht="13.5" customHeight="1">
      <c r="A46" s="11"/>
      <c r="B46" s="12" t="s">
        <v>14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s="4" customFormat="1" ht="13.5" customHeight="1">
      <c r="A47" s="11" t="s">
        <v>21</v>
      </c>
      <c r="B47" s="12" t="s">
        <v>14</v>
      </c>
      <c r="C47" s="11" t="s">
        <v>14</v>
      </c>
      <c r="D47" s="11"/>
      <c r="E47" s="11" t="s">
        <v>14</v>
      </c>
      <c r="F47" s="11" t="s">
        <v>14</v>
      </c>
      <c r="G47" s="11" t="s">
        <v>14</v>
      </c>
      <c r="H47" s="11" t="s">
        <v>14</v>
      </c>
      <c r="I47" s="11" t="s">
        <v>14</v>
      </c>
      <c r="J47" s="11" t="s">
        <v>14</v>
      </c>
      <c r="K47" s="11"/>
      <c r="L47" s="11" t="s">
        <v>14</v>
      </c>
      <c r="M47" s="11" t="s">
        <v>14</v>
      </c>
      <c r="N47" s="11" t="s">
        <v>14</v>
      </c>
      <c r="O47" s="11" t="s">
        <v>14</v>
      </c>
      <c r="P47" s="11" t="s">
        <v>14</v>
      </c>
      <c r="Q47" s="11" t="s">
        <v>14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s="4" customFormat="1" ht="13.5" customHeight="1">
      <c r="A48" s="11" t="s">
        <v>30</v>
      </c>
      <c r="B48" s="12"/>
      <c r="C48" s="11">
        <v>0</v>
      </c>
      <c r="D48" s="11"/>
      <c r="E48" s="11">
        <v>0</v>
      </c>
      <c r="F48" s="11"/>
      <c r="G48" s="11">
        <v>393862</v>
      </c>
      <c r="H48" s="11"/>
      <c r="I48" s="11">
        <v>0</v>
      </c>
      <c r="J48" s="11"/>
      <c r="K48" s="11">
        <f>IF(SUM(C48:I48)=SUM(M48:Q48),SUM(C48:I48),SUM(M48:Q48)-SUM(C48:I48))</f>
        <v>393862</v>
      </c>
      <c r="L48" s="11"/>
      <c r="M48" s="11">
        <v>391622</v>
      </c>
      <c r="N48" s="11"/>
      <c r="O48" s="11">
        <f>-1+2241</f>
        <v>2240</v>
      </c>
      <c r="P48" s="11"/>
      <c r="Q48" s="11">
        <v>0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s="4" customFormat="1" ht="13.5" customHeight="1">
      <c r="A49" s="11" t="s">
        <v>27</v>
      </c>
      <c r="B49" s="12" t="s">
        <v>14</v>
      </c>
      <c r="C49" s="11">
        <v>0</v>
      </c>
      <c r="D49" s="11"/>
      <c r="E49" s="11">
        <v>0</v>
      </c>
      <c r="F49" s="11"/>
      <c r="G49" s="11">
        <v>686151</v>
      </c>
      <c r="H49" s="11"/>
      <c r="I49" s="11">
        <v>0</v>
      </c>
      <c r="J49" s="11" t="s">
        <v>13</v>
      </c>
      <c r="K49" s="11">
        <f>IF(SUM(C49:I49)=SUM(M49:Q49),SUM(C49:I49),SUM(M49:Q49)-SUM(C49:I49))</f>
        <v>686151</v>
      </c>
      <c r="L49" s="11" t="s">
        <v>13</v>
      </c>
      <c r="M49" s="11">
        <v>28549</v>
      </c>
      <c r="N49" s="11"/>
      <c r="O49" s="11">
        <v>657602</v>
      </c>
      <c r="P49" s="11"/>
      <c r="Q49" s="11">
        <v>0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s="4" customFormat="1" ht="13.5" customHeight="1">
      <c r="A50" s="11" t="s">
        <v>31</v>
      </c>
      <c r="B50" s="12" t="s">
        <v>14</v>
      </c>
      <c r="C50" s="14">
        <v>0</v>
      </c>
      <c r="D50" s="11"/>
      <c r="E50" s="14">
        <v>0</v>
      </c>
      <c r="F50" s="11"/>
      <c r="G50" s="14">
        <v>0</v>
      </c>
      <c r="H50" s="11"/>
      <c r="I50" s="14">
        <v>204235</v>
      </c>
      <c r="J50" s="11"/>
      <c r="K50" s="14">
        <f>IF(SUM(C50:I50)=SUM(M50:Q50),SUM(C50:I50),SUM(M50:Q50)-SUM(C50:I50))</f>
        <v>204235</v>
      </c>
      <c r="L50" s="11"/>
      <c r="M50" s="14">
        <v>146766</v>
      </c>
      <c r="N50" s="11"/>
      <c r="O50" s="14">
        <v>57469</v>
      </c>
      <c r="P50" s="11"/>
      <c r="Q50" s="14">
        <v>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s="4" customFormat="1" ht="13.5" customHeight="1">
      <c r="A51" s="11"/>
      <c r="B51" s="12"/>
      <c r="C51" s="16"/>
      <c r="D51" s="16"/>
      <c r="E51" s="16"/>
      <c r="F51" s="16"/>
      <c r="G51" s="16"/>
      <c r="H51" s="16"/>
      <c r="I51" s="16"/>
      <c r="J51" s="16"/>
      <c r="K51" s="11"/>
      <c r="L51" s="16"/>
      <c r="M51" s="16"/>
      <c r="N51" s="16"/>
      <c r="O51" s="16"/>
      <c r="P51" s="16"/>
      <c r="Q51" s="16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s="4" customFormat="1" ht="13.5" customHeight="1">
      <c r="A52" s="11" t="s">
        <v>25</v>
      </c>
      <c r="B52" s="12" t="s">
        <v>14</v>
      </c>
      <c r="C52" s="14">
        <f>SUM(C48:C50)</f>
        <v>0</v>
      </c>
      <c r="D52" s="11"/>
      <c r="E52" s="14">
        <f>SUM(E48:E50)</f>
        <v>0</v>
      </c>
      <c r="F52" s="11"/>
      <c r="G52" s="14">
        <f>SUM(G48:G50)</f>
        <v>1080013</v>
      </c>
      <c r="H52" s="11"/>
      <c r="I52" s="14">
        <f>SUM(I48:I50)</f>
        <v>204235</v>
      </c>
      <c r="J52" s="11"/>
      <c r="K52" s="14">
        <f>IF(SUM(C52:I52)=SUM(M52:Q52),SUM(C52:I52),SUM(M52:Q52)-SUM(C52:I52))</f>
        <v>1284248</v>
      </c>
      <c r="L52" s="11"/>
      <c r="M52" s="14">
        <f>SUM(M48:M50)</f>
        <v>566937</v>
      </c>
      <c r="N52" s="11"/>
      <c r="O52" s="14">
        <f>SUM(O48:O50)</f>
        <v>717311</v>
      </c>
      <c r="P52" s="11"/>
      <c r="Q52" s="14">
        <f>SUM(Q48:Q50)</f>
        <v>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s="4" customFormat="1" ht="13.5" customHeight="1">
      <c r="A53" s="11"/>
      <c r="B53" s="12"/>
      <c r="C53" s="26"/>
      <c r="D53" s="11"/>
      <c r="E53" s="26"/>
      <c r="F53" s="11"/>
      <c r="G53" s="26"/>
      <c r="H53" s="11"/>
      <c r="I53" s="26"/>
      <c r="J53" s="11"/>
      <c r="K53" s="26"/>
      <c r="L53" s="11"/>
      <c r="M53" s="26"/>
      <c r="N53" s="11"/>
      <c r="O53" s="26"/>
      <c r="P53" s="11"/>
      <c r="Q53" s="26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s="4" customFormat="1" ht="13.5" customHeight="1">
      <c r="A54" s="11" t="s">
        <v>44</v>
      </c>
      <c r="B54" s="12"/>
      <c r="C54" s="26"/>
      <c r="D54" s="11"/>
      <c r="E54" s="26"/>
      <c r="F54" s="11"/>
      <c r="G54" s="26"/>
      <c r="H54" s="11"/>
      <c r="I54" s="26"/>
      <c r="J54" s="11"/>
      <c r="K54" s="26"/>
      <c r="L54" s="11"/>
      <c r="M54" s="26"/>
      <c r="N54" s="11"/>
      <c r="O54" s="26"/>
      <c r="P54" s="11"/>
      <c r="Q54" s="26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s="4" customFormat="1" ht="13.5" customHeight="1">
      <c r="A55" s="11" t="s">
        <v>45</v>
      </c>
      <c r="B55" s="12"/>
      <c r="C55" s="29">
        <v>0</v>
      </c>
      <c r="D55" s="11"/>
      <c r="E55" s="29">
        <v>0</v>
      </c>
      <c r="F55" s="11"/>
      <c r="G55" s="29">
        <v>0</v>
      </c>
      <c r="H55" s="11"/>
      <c r="I55" s="29">
        <v>62878</v>
      </c>
      <c r="J55" s="11"/>
      <c r="K55" s="29">
        <f>IF(SUM(C55:I55)=SUM(M55:Q55),SUM(C55:I55),SUM(M55:Q55)-SUM(C55:I55))</f>
        <v>62878</v>
      </c>
      <c r="L55" s="11"/>
      <c r="M55" s="29">
        <v>0</v>
      </c>
      <c r="N55" s="11"/>
      <c r="O55" s="29">
        <v>62878</v>
      </c>
      <c r="P55" s="11"/>
      <c r="Q55" s="29">
        <v>0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43" s="4" customFormat="1" ht="13.5" customHeight="1">
      <c r="A56" s="11"/>
      <c r="B56" s="12"/>
      <c r="C56" s="26"/>
      <c r="D56" s="11"/>
      <c r="E56" s="26"/>
      <c r="F56" s="11"/>
      <c r="G56" s="26"/>
      <c r="H56" s="11"/>
      <c r="I56" s="26"/>
      <c r="J56" s="11"/>
      <c r="K56" s="26"/>
      <c r="L56" s="11"/>
      <c r="M56" s="26"/>
      <c r="N56" s="11"/>
      <c r="O56" s="26"/>
      <c r="P56" s="11"/>
      <c r="Q56" s="26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spans="1:43" s="4" customFormat="1" ht="13.5" customHeight="1">
      <c r="A57" s="11" t="s">
        <v>46</v>
      </c>
      <c r="B57" s="12" t="s">
        <v>14</v>
      </c>
      <c r="C57" s="29">
        <f>SUM(C55:C56)</f>
        <v>0</v>
      </c>
      <c r="D57" s="11"/>
      <c r="E57" s="29">
        <f>SUM(E55:E56)</f>
        <v>0</v>
      </c>
      <c r="F57" s="11"/>
      <c r="G57" s="29">
        <f>SUM(G55:G56)</f>
        <v>0</v>
      </c>
      <c r="H57" s="11"/>
      <c r="I57" s="29">
        <f>SUM(I55:I56)</f>
        <v>62878</v>
      </c>
      <c r="J57" s="11"/>
      <c r="K57" s="29">
        <f>IF(SUM(C57:I57)=SUM(M57:Q57),SUM(C57:I57),SUM(M57:Q57)-SUM(C57:I57))</f>
        <v>62878</v>
      </c>
      <c r="L57" s="11"/>
      <c r="M57" s="29">
        <f>SUM(M55:M56)</f>
        <v>0</v>
      </c>
      <c r="N57" s="11"/>
      <c r="O57" s="29">
        <f>SUM(O55:O56)</f>
        <v>62878</v>
      </c>
      <c r="P57" s="11"/>
      <c r="Q57" s="29">
        <f>SUM(Q55:Q56)</f>
        <v>0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</row>
    <row r="58" spans="1:43" s="4" customFormat="1" ht="13.5" customHeight="1">
      <c r="A58" s="11"/>
      <c r="B58" s="12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1:43" s="4" customFormat="1" ht="13.5" customHeight="1">
      <c r="A59" s="11" t="s">
        <v>15</v>
      </c>
      <c r="B59" s="12" t="s">
        <v>14</v>
      </c>
      <c r="C59" s="14">
        <v>0</v>
      </c>
      <c r="D59" s="11"/>
      <c r="E59" s="14">
        <v>0</v>
      </c>
      <c r="F59" s="11"/>
      <c r="G59" s="14">
        <v>366125</v>
      </c>
      <c r="H59" s="11"/>
      <c r="I59" s="14">
        <v>15850</v>
      </c>
      <c r="J59" s="11"/>
      <c r="K59" s="14">
        <f>IF(SUM(C59:I59)=SUM(M59:Q59),SUM(C59:I59),SUM(M59:Q59)-SUM(C59:I59))</f>
        <v>381975</v>
      </c>
      <c r="L59" s="11"/>
      <c r="M59" s="14">
        <v>0</v>
      </c>
      <c r="N59" s="11"/>
      <c r="O59" s="14">
        <v>381975</v>
      </c>
      <c r="P59" s="11"/>
      <c r="Q59" s="14">
        <v>0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1:43" s="4" customFormat="1" ht="13.5">
      <c r="A60" s="11"/>
      <c r="B60" s="12"/>
      <c r="C60" s="26"/>
      <c r="D60" s="11"/>
      <c r="E60" s="26"/>
      <c r="F60" s="11"/>
      <c r="G60" s="26"/>
      <c r="H60" s="11"/>
      <c r="I60" s="26"/>
      <c r="J60" s="11"/>
      <c r="K60" s="26"/>
      <c r="L60" s="11"/>
      <c r="M60" s="26"/>
      <c r="N60" s="11"/>
      <c r="O60" s="26"/>
      <c r="P60" s="11"/>
      <c r="Q60" s="26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1:43" ht="13.5">
      <c r="A61" s="11" t="s">
        <v>32</v>
      </c>
      <c r="B61" s="12" t="s">
        <v>14</v>
      </c>
      <c r="C61" s="14">
        <f>C59+C52+C45+C40+C35+C28+C23+C57</f>
        <v>0</v>
      </c>
      <c r="D61" s="11"/>
      <c r="E61" s="14">
        <f>E59+E52+E45+E40+E35+E28+E23+E57</f>
        <v>0</v>
      </c>
      <c r="F61" s="11"/>
      <c r="G61" s="14">
        <f>G59+G52+G45+G40+G35+G28+G23+G57</f>
        <v>1701036</v>
      </c>
      <c r="H61" s="11"/>
      <c r="I61" s="14">
        <f>I59+I52+I45+I40+I35+I28+I23+I57</f>
        <v>811996</v>
      </c>
      <c r="J61" s="11"/>
      <c r="K61" s="14">
        <f>IF(SUM(C61:I61)=SUM(M61:Q61),SUM(C61:I61),SUM(M61:Q61)-SUM(C61:I61))</f>
        <v>2513032</v>
      </c>
      <c r="L61" s="11"/>
      <c r="M61" s="14">
        <f>M59+M52+M45+M40+M35+M28+M23+M57</f>
        <v>1133737</v>
      </c>
      <c r="N61" s="11"/>
      <c r="O61" s="14">
        <f>O59+O52+O45+O40+O35+O28+O23+O57</f>
        <v>1379295</v>
      </c>
      <c r="P61" s="11"/>
      <c r="Q61" s="14">
        <f>Q59+Q52+Q45+Q40+Q35+Q28+Q23+Q57</f>
        <v>0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1:17" ht="13.5">
      <c r="A62" s="11"/>
      <c r="B62" s="12" t="s">
        <v>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7" ht="14.25" thickBot="1">
      <c r="A63" s="11" t="s">
        <v>26</v>
      </c>
      <c r="B63" s="12" t="s">
        <v>14</v>
      </c>
      <c r="C63" s="17">
        <f>+C61</f>
        <v>0</v>
      </c>
      <c r="D63" s="11"/>
      <c r="E63" s="17">
        <f>+E61</f>
        <v>0</v>
      </c>
      <c r="F63" s="11"/>
      <c r="G63" s="17">
        <f>+G61</f>
        <v>1701036</v>
      </c>
      <c r="H63" s="11"/>
      <c r="I63" s="17">
        <f>+I61</f>
        <v>811996</v>
      </c>
      <c r="J63" s="11"/>
      <c r="K63" s="18">
        <f>IF(SUM(C63:I63)=SUM(M63:Q63),SUM(C63:I63),SUM(M63:Q63)-SUM(C63:I63))</f>
        <v>2513032</v>
      </c>
      <c r="L63" s="11"/>
      <c r="M63" s="17">
        <f>+M61</f>
        <v>1133737</v>
      </c>
      <c r="N63" s="11"/>
      <c r="O63" s="17">
        <f>+O61</f>
        <v>1379295</v>
      </c>
      <c r="P63" s="11"/>
      <c r="Q63" s="17">
        <f>+Q61</f>
        <v>0</v>
      </c>
    </row>
    <row r="64" spans="1:17" ht="12.75" thickTop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</sheetData>
  <sheetProtection/>
  <mergeCells count="6">
    <mergeCell ref="C10:I10"/>
    <mergeCell ref="C4:O4"/>
    <mergeCell ref="C6:Q6"/>
    <mergeCell ref="C5:Q5"/>
    <mergeCell ref="C3:Q3"/>
    <mergeCell ref="A3:A6"/>
  </mergeCells>
  <conditionalFormatting sqref="R37:IV59 A15:IV36 A37:Q63">
    <cfRule type="expression" priority="3" dxfId="0" stopIfTrue="1">
      <formula>MOD(ROW(),2)=1</formula>
    </cfRule>
  </conditionalFormatting>
  <printOptions horizontalCentered="1"/>
  <pageMargins left="0.25" right="0.25" top="0.25" bottom="0.75" header="0.3" footer="0.3"/>
  <pageSetup fitToHeight="0" horizontalDpi="600" verticalDpi="600" orientation="landscape" r:id="rId2"/>
  <headerFooter alignWithMargins="0">
    <oddFooter>&amp;R&amp;"Goudy Old Style,Regular"&amp;10Page &amp;P of &amp;N</oddFooter>
  </headerFooter>
  <rowBreaks count="1" manualBreakCount="1"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2015-08-21T19:27:02Z</cp:lastPrinted>
  <dcterms:modified xsi:type="dcterms:W3CDTF">2015-09-17T16:47:07Z</dcterms:modified>
  <cp:category/>
  <cp:version/>
  <cp:contentType/>
  <cp:contentStatus/>
</cp:coreProperties>
</file>