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>
    <definedName name="_xlnm.Print_Area" localSheetId="0">'Sheet1'!$A$1:$H$60</definedName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<sst xmlns="http://schemas.openxmlformats.org/spreadsheetml/2006/main" count="56" uniqueCount="53">
  <si>
    <t>Balance</t>
  </si>
  <si>
    <t>Allocations</t>
  </si>
  <si>
    <t>Expenditures</t>
  </si>
  <si>
    <t xml:space="preserve"> </t>
  </si>
  <si>
    <t>per plant report</t>
  </si>
  <si>
    <t xml:space="preserve"> State of Louisiana:</t>
  </si>
  <si>
    <t xml:space="preserve">   Facility Planning and Control -</t>
  </si>
  <si>
    <t xml:space="preserve">     Animal and food science facility</t>
  </si>
  <si>
    <t xml:space="preserve"> Transfers from other funds:</t>
  </si>
  <si>
    <t xml:space="preserve">   Unrestricted -</t>
  </si>
  <si>
    <t xml:space="preserve">     Agricultural improvements</t>
  </si>
  <si>
    <t xml:space="preserve">     Louisiana House</t>
  </si>
  <si>
    <t xml:space="preserve">         Total transfers from other funds</t>
  </si>
  <si>
    <t xml:space="preserve"> Other sources:</t>
  </si>
  <si>
    <t xml:space="preserve">     Burden research station improvements</t>
  </si>
  <si>
    <t xml:space="preserve">     Camp Grant Walker improvements</t>
  </si>
  <si>
    <t xml:space="preserve">     Central station improvements</t>
  </si>
  <si>
    <t xml:space="preserve">     Experiment station improvements</t>
  </si>
  <si>
    <t xml:space="preserve">     Food science improvements</t>
  </si>
  <si>
    <t xml:space="preserve">     Hammond research station improvements</t>
  </si>
  <si>
    <t xml:space="preserve">     Hill farm research station improvements</t>
  </si>
  <si>
    <t xml:space="preserve">     Idlewild research station improvements</t>
  </si>
  <si>
    <t xml:space="preserve">     Red river research station improvements</t>
  </si>
  <si>
    <t xml:space="preserve">     Shell pipeline projects</t>
  </si>
  <si>
    <t xml:space="preserve">     St. Gabriel research station improvements</t>
  </si>
  <si>
    <t xml:space="preserve">     Southeast research station improvements</t>
  </si>
  <si>
    <t xml:space="preserve">         Total other sources</t>
  </si>
  <si>
    <t xml:space="preserve">           Total</t>
  </si>
  <si>
    <t xml:space="preserve">     Information tech infrastructure improvements</t>
  </si>
  <si>
    <t xml:space="preserve">     Sweet potato research station improvements</t>
  </si>
  <si>
    <t xml:space="preserve">     Equipment reserves --</t>
  </si>
  <si>
    <t xml:space="preserve">       Coastal wetlands soil service center</t>
  </si>
  <si>
    <t xml:space="preserve">       Callegari water quality lab service center</t>
  </si>
  <si>
    <t xml:space="preserve">       Central analytical instruments lab service center</t>
  </si>
  <si>
    <t xml:space="preserve">       Greenhouse service center</t>
  </si>
  <si>
    <t xml:space="preserve">       LCES copy service center </t>
  </si>
  <si>
    <t>per spreadsheet</t>
  </si>
  <si>
    <t>sfp</t>
  </si>
  <si>
    <t xml:space="preserve">       Veterinary unit service center </t>
  </si>
  <si>
    <t xml:space="preserve">       Total State Facility Planning and Control</t>
  </si>
  <si>
    <t>ANALYSIS E</t>
  </si>
  <si>
    <t>Analysis of Changes In Unexpended Plant Fund Balances</t>
  </si>
  <si>
    <t xml:space="preserve">     Coastal area research station improvements</t>
  </si>
  <si>
    <t xml:space="preserve">     Sugar research station improvements</t>
  </si>
  <si>
    <t xml:space="preserve"> Deposits - Facility Planning and Control:</t>
  </si>
  <si>
    <t xml:space="preserve">         Total deposits - Facility Planning and Control</t>
  </si>
  <si>
    <t xml:space="preserve">   Other -</t>
  </si>
  <si>
    <t xml:space="preserve">     Veterinary science containment facility</t>
  </si>
  <si>
    <t xml:space="preserve">     Dean Lee research station improvements</t>
  </si>
  <si>
    <t>For the year ended June 30, 2012</t>
  </si>
  <si>
    <t xml:space="preserve">     Capital projects</t>
  </si>
  <si>
    <t xml:space="preserve">     Livestock education facility</t>
  </si>
  <si>
    <t xml:space="preserve">     Plant, environment, and soil sciences improvements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</si>
</sst>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[$-409]dddd\,\ mmmm\ dd\,\ yyyy"/>
    <numFmt numFmtId="168" formatCode="[$-409]mmmm\ d\,\ yyyy;@"/>
    <numFmt numFmtId="169" formatCode="[$-409]h:mm:ss\ AM/PM"/>
  </numFmts>
  <fonts count="4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color indexed="20"/>
      <name val="Arial"/>
      <family val="2"/>
    </font>
    <font>
      <b/>
      <sz val="12"/>
      <name val="Goudy Old Style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43" fontId="2" fillId="0" borderId="0" xfId="42" applyFont="1" applyFill="1" applyAlignment="1" applyProtection="1">
      <alignment horizontal="right" vertical="center"/>
      <protection/>
    </xf>
    <xf numFmtId="164" fontId="2" fillId="0" borderId="0" xfId="42" applyNumberFormat="1" applyFont="1" applyFill="1" applyAlignment="1" applyProtection="1">
      <alignment vertical="center"/>
      <protection/>
    </xf>
    <xf numFmtId="43" fontId="2" fillId="0" borderId="0" xfId="42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2" fillId="0" borderId="10" xfId="42" applyNumberFormat="1" applyFont="1" applyFill="1" applyBorder="1" applyAlignment="1">
      <alignment/>
    </xf>
    <xf numFmtId="0" fontId="0" fillId="33" borderId="0" xfId="0" applyFill="1" applyAlignment="1">
      <alignment/>
    </xf>
    <xf numFmtId="164" fontId="0" fillId="0" borderId="0" xfId="42" applyNumberFormat="1" applyFont="1" applyFill="1" applyBorder="1" applyAlignment="1" applyProtection="1">
      <alignment vertical="center"/>
      <protection/>
    </xf>
    <xf numFmtId="164" fontId="0" fillId="0" borderId="0" xfId="42" applyNumberFormat="1" applyFont="1" applyFill="1" applyAlignment="1" applyProtection="1">
      <alignment vertical="center"/>
      <protection/>
    </xf>
    <xf numFmtId="164" fontId="2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Border="1" applyAlignment="1" applyProtection="1">
      <alignment horizontal="center" vertical="center"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5" fillId="0" borderId="0" xfId="42" applyNumberFormat="1" applyFont="1" applyAlignment="1" applyProtection="1">
      <alignment vertical="center"/>
      <protection/>
    </xf>
    <xf numFmtId="164" fontId="5" fillId="0" borderId="0" xfId="42" applyNumberFormat="1" applyFont="1" applyAlignment="1" applyProtection="1">
      <alignment horizontal="center" vertical="center"/>
      <protection/>
    </xf>
    <xf numFmtId="168" fontId="5" fillId="0" borderId="11" xfId="42" applyNumberFormat="1" applyFont="1" applyBorder="1" applyAlignment="1" applyProtection="1">
      <alignment horizontal="center" vertical="center"/>
      <protection/>
    </xf>
    <xf numFmtId="164" fontId="5" fillId="0" borderId="0" xfId="42" applyNumberFormat="1" applyFont="1" applyBorder="1" applyAlignment="1" applyProtection="1">
      <alignment vertical="center"/>
      <protection/>
    </xf>
    <xf numFmtId="164" fontId="5" fillId="0" borderId="11" xfId="42" applyNumberFormat="1" applyFont="1" applyBorder="1" applyAlignment="1" applyProtection="1">
      <alignment horizontal="center" vertical="center"/>
      <protection/>
    </xf>
    <xf numFmtId="164" fontId="5" fillId="0" borderId="0" xfId="42" applyNumberFormat="1" applyFont="1" applyFill="1" applyAlignment="1" applyProtection="1">
      <alignment vertical="center"/>
      <protection/>
    </xf>
    <xf numFmtId="44" fontId="5" fillId="0" borderId="0" xfId="46" applyFont="1" applyFill="1" applyAlignment="1" applyProtection="1">
      <alignment vertical="center"/>
      <protection/>
    </xf>
    <xf numFmtId="165" fontId="5" fillId="0" borderId="0" xfId="46" applyNumberFormat="1" applyFont="1" applyFill="1" applyAlignment="1" applyProtection="1">
      <alignment vertical="center"/>
      <protection/>
    </xf>
    <xf numFmtId="164" fontId="5" fillId="0" borderId="12" xfId="42" applyNumberFormat="1" applyFont="1" applyFill="1" applyBorder="1" applyAlignment="1" applyProtection="1">
      <alignment vertical="center"/>
      <protection/>
    </xf>
    <xf numFmtId="164" fontId="5" fillId="0" borderId="13" xfId="42" applyNumberFormat="1" applyFont="1" applyFill="1" applyBorder="1" applyAlignment="1" applyProtection="1">
      <alignment vertical="center"/>
      <protection/>
    </xf>
    <xf numFmtId="164" fontId="5" fillId="0" borderId="0" xfId="42" applyNumberFormat="1" applyFont="1" applyFill="1" applyBorder="1" applyAlignment="1" applyProtection="1">
      <alignment vertical="center"/>
      <protection/>
    </xf>
    <xf numFmtId="165" fontId="5" fillId="0" borderId="14" xfId="46" applyNumberFormat="1" applyFont="1" applyFill="1" applyBorder="1" applyAlignment="1" applyProtection="1">
      <alignment vertical="center"/>
      <protection/>
    </xf>
    <xf numFmtId="164" fontId="44" fillId="0" borderId="0" xfId="45" applyNumberFormat="1" applyFont="1" applyAlignment="1" applyProtection="1">
      <alignment vertical="center"/>
      <protection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4" fillId="0" borderId="0" xfId="45" applyNumberFormat="1" applyFont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D3F9D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0</xdr:col>
      <xdr:colOff>1819275</xdr:colOff>
      <xdr:row>7</xdr:row>
      <xdr:rowOff>0</xdr:rowOff>
    </xdr:to>
    <xdr:pic>
      <xdr:nvPicPr>
        <xdr:cNvPr id="1" name="Picture 2" descr="LSUAC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819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6.7109375" style="0" bestFit="1" customWidth="1"/>
    <col min="2" max="2" width="13.00390625" style="0" bestFit="1" customWidth="1"/>
    <col min="3" max="3" width="1.7109375" style="0" customWidth="1"/>
    <col min="4" max="4" width="13.00390625" style="0" bestFit="1" customWidth="1"/>
    <col min="5" max="5" width="1.7109375" style="0" customWidth="1"/>
    <col min="6" max="6" width="13.28125" style="0" bestFit="1" customWidth="1"/>
    <col min="7" max="7" width="1.7109375" style="0" customWidth="1"/>
    <col min="8" max="8" width="14.00390625" style="0" bestFit="1" customWidth="1"/>
  </cols>
  <sheetData>
    <row r="1" spans="1:8" ht="12.75">
      <c r="A1" s="33"/>
      <c r="H1" s="9"/>
    </row>
    <row r="2" spans="1:8" ht="10.5" customHeight="1">
      <c r="A2" s="33"/>
      <c r="H2" s="16"/>
    </row>
    <row r="3" spans="1:8" ht="16.5">
      <c r="A3" s="35"/>
      <c r="B3" s="34" t="s">
        <v>40</v>
      </c>
      <c r="C3" s="34"/>
      <c r="D3" s="34"/>
      <c r="E3" s="34"/>
      <c r="F3" s="34"/>
      <c r="G3" s="34"/>
      <c r="H3" s="34"/>
    </row>
    <row r="4" spans="1:8" ht="8.25" customHeight="1">
      <c r="A4" s="35"/>
      <c r="B4" s="20"/>
      <c r="C4" s="34"/>
      <c r="D4" s="34"/>
      <c r="E4" s="34"/>
      <c r="F4" s="34"/>
      <c r="G4" s="34"/>
      <c r="H4" s="16"/>
    </row>
    <row r="5" spans="1:8" ht="16.5">
      <c r="A5" s="35"/>
      <c r="B5" s="34" t="s">
        <v>41</v>
      </c>
      <c r="C5" s="34"/>
      <c r="D5" s="34"/>
      <c r="E5" s="34"/>
      <c r="F5" s="34"/>
      <c r="G5" s="34"/>
      <c r="H5" s="34"/>
    </row>
    <row r="6" spans="1:8" ht="16.5">
      <c r="A6" s="35"/>
      <c r="B6" s="34" t="s">
        <v>49</v>
      </c>
      <c r="C6" s="34"/>
      <c r="D6" s="34"/>
      <c r="E6" s="34"/>
      <c r="F6" s="34"/>
      <c r="G6" s="34"/>
      <c r="H6" s="34"/>
    </row>
    <row r="7" spans="1:8" ht="10.5" customHeight="1">
      <c r="A7" s="35"/>
      <c r="B7" s="18"/>
      <c r="C7" s="18"/>
      <c r="D7" s="18"/>
      <c r="E7" s="18"/>
      <c r="F7" s="18"/>
      <c r="G7" s="18"/>
      <c r="H7" s="17"/>
    </row>
    <row r="8" spans="1:8" ht="12.75">
      <c r="A8" s="33"/>
      <c r="B8" s="19"/>
      <c r="C8" s="19"/>
      <c r="D8" s="19"/>
      <c r="E8" s="19"/>
      <c r="F8" s="19"/>
      <c r="G8" s="19"/>
      <c r="H8" s="9"/>
    </row>
    <row r="9" spans="1:8" ht="13.5">
      <c r="A9" s="21"/>
      <c r="B9" s="22" t="s">
        <v>0</v>
      </c>
      <c r="C9" s="21"/>
      <c r="D9" s="21"/>
      <c r="E9" s="21"/>
      <c r="F9" s="21"/>
      <c r="G9" s="21"/>
      <c r="H9" s="22" t="s">
        <v>0</v>
      </c>
    </row>
    <row r="10" spans="1:8" ht="13.5">
      <c r="A10" s="21"/>
      <c r="B10" s="23">
        <v>40725</v>
      </c>
      <c r="C10" s="24"/>
      <c r="D10" s="25" t="s">
        <v>1</v>
      </c>
      <c r="E10" s="24"/>
      <c r="F10" s="25" t="s">
        <v>2</v>
      </c>
      <c r="G10" s="24"/>
      <c r="H10" s="23">
        <v>41090</v>
      </c>
    </row>
    <row r="11" spans="1:8" s="2" customFormat="1" ht="13.5">
      <c r="A11" s="26"/>
      <c r="B11" s="26"/>
      <c r="C11" s="26"/>
      <c r="D11" s="26"/>
      <c r="E11" s="26"/>
      <c r="F11" s="26"/>
      <c r="G11" s="26"/>
      <c r="H11" s="26"/>
    </row>
    <row r="12" spans="1:30" s="8" customFormat="1" ht="13.5">
      <c r="A12" s="26" t="s">
        <v>5</v>
      </c>
      <c r="B12" s="26"/>
      <c r="C12" s="26"/>
      <c r="D12" s="26"/>
      <c r="E12" s="26"/>
      <c r="F12" s="26"/>
      <c r="G12" s="26"/>
      <c r="H12" s="2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8" s="2" customFormat="1" ht="13.5">
      <c r="A13" s="26" t="s">
        <v>6</v>
      </c>
      <c r="B13" s="26"/>
      <c r="C13" s="26"/>
      <c r="D13" s="26"/>
      <c r="E13" s="26"/>
      <c r="F13" s="26"/>
      <c r="G13" s="26"/>
      <c r="H13" s="26"/>
    </row>
    <row r="14" spans="1:30" s="8" customFormat="1" ht="13.5">
      <c r="A14" s="26" t="s">
        <v>7</v>
      </c>
      <c r="B14" s="27">
        <v>0</v>
      </c>
      <c r="C14" s="26"/>
      <c r="D14" s="28">
        <v>2402777</v>
      </c>
      <c r="E14" s="26"/>
      <c r="F14" s="28">
        <v>2402777</v>
      </c>
      <c r="G14" s="26"/>
      <c r="H14" s="27">
        <f>B14+D14-F14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s="8" customFormat="1" ht="13.5">
      <c r="A15" s="26" t="s">
        <v>51</v>
      </c>
      <c r="B15" s="26">
        <v>0</v>
      </c>
      <c r="C15" s="26"/>
      <c r="D15" s="26">
        <v>10129</v>
      </c>
      <c r="E15" s="26"/>
      <c r="F15" s="26">
        <v>10129</v>
      </c>
      <c r="G15" s="26"/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s="8" customFormat="1" ht="13.5">
      <c r="A16" s="26" t="s">
        <v>46</v>
      </c>
      <c r="B16" s="27"/>
      <c r="C16" s="26"/>
      <c r="D16" s="28"/>
      <c r="E16" s="26"/>
      <c r="F16" s="28"/>
      <c r="G16" s="26"/>
      <c r="H16" s="2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s="8" customFormat="1" ht="13.5">
      <c r="A17" s="26" t="s">
        <v>47</v>
      </c>
      <c r="B17" s="26">
        <v>0</v>
      </c>
      <c r="C17" s="26"/>
      <c r="D17" s="26">
        <v>250424</v>
      </c>
      <c r="E17" s="26"/>
      <c r="F17" s="26">
        <v>250424</v>
      </c>
      <c r="G17" s="26"/>
      <c r="H17" s="26">
        <f>B17+D17-F17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s="8" customFormat="1" ht="13.5">
      <c r="A18" s="26" t="s">
        <v>39</v>
      </c>
      <c r="B18" s="29">
        <f>SUM(B14:B17)</f>
        <v>0</v>
      </c>
      <c r="C18" s="26"/>
      <c r="D18" s="29">
        <f>SUM(D14:D17)</f>
        <v>2663330</v>
      </c>
      <c r="E18" s="26"/>
      <c r="F18" s="29">
        <f>SUM(F14:F17)</f>
        <v>2663330</v>
      </c>
      <c r="G18" s="26"/>
      <c r="H18" s="29">
        <f>B18+D18-F18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s="8" customFormat="1" ht="13.5">
      <c r="A19" s="26"/>
      <c r="B19" s="26"/>
      <c r="C19" s="26"/>
      <c r="D19" s="26"/>
      <c r="E19" s="26"/>
      <c r="F19" s="26"/>
      <c r="G19" s="26"/>
      <c r="H19" s="2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8" s="2" customFormat="1" ht="13.5">
      <c r="A20" s="26" t="s">
        <v>8</v>
      </c>
      <c r="B20" s="26"/>
      <c r="C20" s="26"/>
      <c r="D20" s="26"/>
      <c r="E20" s="26"/>
      <c r="F20" s="26"/>
      <c r="G20" s="26"/>
      <c r="H20" s="26"/>
    </row>
    <row r="21" spans="1:30" s="8" customFormat="1" ht="13.5">
      <c r="A21" s="26" t="s">
        <v>9</v>
      </c>
      <c r="B21" s="26"/>
      <c r="C21" s="26"/>
      <c r="D21" s="26"/>
      <c r="E21" s="26"/>
      <c r="F21" s="26"/>
      <c r="G21" s="26"/>
      <c r="H21" s="2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s="8" customFormat="1" ht="13.5">
      <c r="A22" s="26" t="s">
        <v>50</v>
      </c>
      <c r="B22" s="26">
        <v>0</v>
      </c>
      <c r="C22" s="26"/>
      <c r="D22" s="26">
        <v>27506</v>
      </c>
      <c r="E22" s="26"/>
      <c r="F22" s="26">
        <v>27506</v>
      </c>
      <c r="G22" s="26"/>
      <c r="H22" s="26">
        <f aca="true" t="shared" si="0" ref="H22:H29">B22+D22-F22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s="8" customFormat="1" ht="13.5">
      <c r="A23" s="26" t="s">
        <v>30</v>
      </c>
      <c r="B23" s="26"/>
      <c r="C23" s="26"/>
      <c r="D23" s="26"/>
      <c r="E23" s="26"/>
      <c r="F23" s="26"/>
      <c r="G23" s="26"/>
      <c r="H23" s="2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s="8" customFormat="1" ht="13.5">
      <c r="A24" s="26" t="s">
        <v>32</v>
      </c>
      <c r="B24" s="26">
        <v>97418</v>
      </c>
      <c r="C24" s="26"/>
      <c r="D24" s="26">
        <v>32986</v>
      </c>
      <c r="E24" s="26"/>
      <c r="F24" s="26">
        <v>0</v>
      </c>
      <c r="G24" s="26"/>
      <c r="H24" s="26">
        <f t="shared" si="0"/>
        <v>130404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8" s="2" customFormat="1" ht="13.5">
      <c r="A25" s="26" t="s">
        <v>33</v>
      </c>
      <c r="B25" s="26">
        <v>23616</v>
      </c>
      <c r="C25" s="26"/>
      <c r="D25" s="26">
        <v>0</v>
      </c>
      <c r="E25" s="26"/>
      <c r="F25" s="26">
        <v>0</v>
      </c>
      <c r="G25" s="26"/>
      <c r="H25" s="26">
        <f t="shared" si="0"/>
        <v>23616</v>
      </c>
    </row>
    <row r="26" spans="1:8" s="2" customFormat="1" ht="13.5">
      <c r="A26" s="26" t="s">
        <v>31</v>
      </c>
      <c r="B26" s="26">
        <v>2172</v>
      </c>
      <c r="C26" s="26"/>
      <c r="D26" s="26">
        <v>0</v>
      </c>
      <c r="E26" s="26"/>
      <c r="F26" s="26">
        <v>0</v>
      </c>
      <c r="G26" s="26"/>
      <c r="H26" s="26">
        <f t="shared" si="0"/>
        <v>2172</v>
      </c>
    </row>
    <row r="27" spans="1:30" s="8" customFormat="1" ht="13.5">
      <c r="A27" s="26" t="s">
        <v>34</v>
      </c>
      <c r="B27" s="26">
        <v>11148</v>
      </c>
      <c r="C27" s="26"/>
      <c r="D27" s="26">
        <v>0</v>
      </c>
      <c r="E27" s="26"/>
      <c r="F27" s="26">
        <v>0</v>
      </c>
      <c r="G27" s="26"/>
      <c r="H27" s="26">
        <f t="shared" si="0"/>
        <v>11148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8" s="2" customFormat="1" ht="13.5">
      <c r="A28" s="26" t="s">
        <v>35</v>
      </c>
      <c r="B28" s="26">
        <v>111165</v>
      </c>
      <c r="C28" s="26"/>
      <c r="D28" s="26">
        <v>0</v>
      </c>
      <c r="E28" s="26"/>
      <c r="F28" s="26">
        <v>4125</v>
      </c>
      <c r="G28" s="26"/>
      <c r="H28" s="26">
        <f t="shared" si="0"/>
        <v>107040</v>
      </c>
    </row>
    <row r="29" spans="1:8" s="2" customFormat="1" ht="13.5">
      <c r="A29" s="26" t="s">
        <v>38</v>
      </c>
      <c r="B29" s="26">
        <v>14493</v>
      </c>
      <c r="C29" s="26"/>
      <c r="D29" s="26">
        <v>17725</v>
      </c>
      <c r="E29" s="26"/>
      <c r="F29" s="26">
        <v>0</v>
      </c>
      <c r="G29" s="26"/>
      <c r="H29" s="26">
        <f t="shared" si="0"/>
        <v>32218</v>
      </c>
    </row>
    <row r="30" spans="1:30" s="8" customFormat="1" ht="13.5">
      <c r="A30" s="26" t="s">
        <v>12</v>
      </c>
      <c r="B30" s="30">
        <f>SUM(B22:B29)</f>
        <v>260012</v>
      </c>
      <c r="C30" s="26"/>
      <c r="D30" s="30">
        <f>SUM(D22:D29)</f>
        <v>78217</v>
      </c>
      <c r="E30" s="26"/>
      <c r="F30" s="30">
        <f>SUM(F22:F29)</f>
        <v>31631</v>
      </c>
      <c r="G30" s="26"/>
      <c r="H30" s="29">
        <f>B30+D30-F30</f>
        <v>306598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8" s="2" customFormat="1" ht="13.5">
      <c r="A31" s="26"/>
      <c r="B31" s="26"/>
      <c r="C31" s="26"/>
      <c r="D31" s="26"/>
      <c r="E31" s="26"/>
      <c r="F31" s="26"/>
      <c r="G31" s="26"/>
      <c r="H31" s="26"/>
    </row>
    <row r="32" spans="1:30" s="8" customFormat="1" ht="13.5">
      <c r="A32" s="26" t="s">
        <v>13</v>
      </c>
      <c r="B32" s="26"/>
      <c r="C32" s="26"/>
      <c r="D32" s="26"/>
      <c r="E32" s="26"/>
      <c r="F32" s="26"/>
      <c r="G32" s="26"/>
      <c r="H32" s="2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8" s="2" customFormat="1" ht="13.5">
      <c r="A33" s="26" t="s">
        <v>10</v>
      </c>
      <c r="B33" s="26">
        <v>1876105</v>
      </c>
      <c r="C33" s="26"/>
      <c r="D33" s="26">
        <v>1278350</v>
      </c>
      <c r="E33" s="26"/>
      <c r="F33" s="26">
        <v>73136</v>
      </c>
      <c r="G33" s="26"/>
      <c r="H33" s="26">
        <f>B33+D33-F33</f>
        <v>3081319</v>
      </c>
    </row>
    <row r="34" spans="1:8" s="2" customFormat="1" ht="13.5">
      <c r="A34" s="26" t="s">
        <v>14</v>
      </c>
      <c r="B34" s="26">
        <v>1737</v>
      </c>
      <c r="C34" s="26"/>
      <c r="D34" s="26">
        <v>0</v>
      </c>
      <c r="E34" s="26"/>
      <c r="F34" s="26">
        <v>0</v>
      </c>
      <c r="G34" s="26"/>
      <c r="H34" s="26">
        <f>B34+D34-F34</f>
        <v>1737</v>
      </c>
    </row>
    <row r="35" spans="1:8" s="2" customFormat="1" ht="13.5">
      <c r="A35" s="26" t="s">
        <v>15</v>
      </c>
      <c r="B35" s="26">
        <v>14212</v>
      </c>
      <c r="C35" s="26"/>
      <c r="D35" s="26">
        <v>12104</v>
      </c>
      <c r="E35" s="26"/>
      <c r="F35" s="26">
        <v>0</v>
      </c>
      <c r="G35" s="26"/>
      <c r="H35" s="26">
        <f aca="true" t="shared" si="1" ref="H35:H40">+B35+D35-F35</f>
        <v>26316</v>
      </c>
    </row>
    <row r="36" spans="1:30" s="8" customFormat="1" ht="13.5">
      <c r="A36" s="26" t="s">
        <v>16</v>
      </c>
      <c r="B36" s="26">
        <v>89079</v>
      </c>
      <c r="C36" s="26"/>
      <c r="D36" s="26">
        <v>0</v>
      </c>
      <c r="E36" s="26"/>
      <c r="F36" s="26">
        <v>0</v>
      </c>
      <c r="G36" s="26"/>
      <c r="H36" s="26">
        <f t="shared" si="1"/>
        <v>89079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8" s="2" customFormat="1" ht="13.5">
      <c r="A37" s="26" t="s">
        <v>42</v>
      </c>
      <c r="B37" s="26">
        <v>99993</v>
      </c>
      <c r="C37" s="26"/>
      <c r="D37" s="26">
        <v>0</v>
      </c>
      <c r="E37" s="26"/>
      <c r="F37" s="26">
        <v>0</v>
      </c>
      <c r="G37" s="26"/>
      <c r="H37" s="26">
        <f>+B37+D37-F37</f>
        <v>99993</v>
      </c>
    </row>
    <row r="38" spans="1:8" s="2" customFormat="1" ht="13.5">
      <c r="A38" s="26" t="s">
        <v>48</v>
      </c>
      <c r="B38" s="26">
        <v>145675</v>
      </c>
      <c r="C38" s="26"/>
      <c r="D38" s="26">
        <v>5000</v>
      </c>
      <c r="E38" s="26"/>
      <c r="F38" s="26">
        <v>142503</v>
      </c>
      <c r="G38" s="26"/>
      <c r="H38" s="26">
        <f>+B38+D38-F38</f>
        <v>8172</v>
      </c>
    </row>
    <row r="39" spans="1:30" s="8" customFormat="1" ht="13.5">
      <c r="A39" s="26" t="s">
        <v>17</v>
      </c>
      <c r="B39" s="26">
        <v>104969</v>
      </c>
      <c r="C39" s="26"/>
      <c r="D39" s="26">
        <v>709590</v>
      </c>
      <c r="E39" s="26"/>
      <c r="F39" s="26">
        <v>0</v>
      </c>
      <c r="G39" s="26"/>
      <c r="H39" s="26">
        <f>+B39+D39-F39</f>
        <v>814559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s="8" customFormat="1" ht="13.5">
      <c r="A40" s="26" t="s">
        <v>18</v>
      </c>
      <c r="B40" s="26">
        <v>13709</v>
      </c>
      <c r="C40" s="26"/>
      <c r="D40" s="26">
        <v>0</v>
      </c>
      <c r="E40" s="26"/>
      <c r="F40" s="26">
        <v>4100</v>
      </c>
      <c r="G40" s="26"/>
      <c r="H40" s="26">
        <f t="shared" si="1"/>
        <v>9609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8" customFormat="1" ht="13.5">
      <c r="A41" s="26" t="s">
        <v>19</v>
      </c>
      <c r="B41" s="26">
        <v>15283</v>
      </c>
      <c r="C41" s="26"/>
      <c r="D41" s="26">
        <v>0</v>
      </c>
      <c r="E41" s="26"/>
      <c r="F41" s="26">
        <v>0</v>
      </c>
      <c r="G41" s="26"/>
      <c r="H41" s="26">
        <f>B41+D41-F41</f>
        <v>15283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8" s="2" customFormat="1" ht="13.5">
      <c r="A42" s="26" t="s">
        <v>20</v>
      </c>
      <c r="B42" s="26">
        <v>126969</v>
      </c>
      <c r="C42" s="26"/>
      <c r="D42" s="26">
        <v>0</v>
      </c>
      <c r="E42" s="26"/>
      <c r="F42" s="26">
        <v>0</v>
      </c>
      <c r="G42" s="26"/>
      <c r="H42" s="26">
        <f aca="true" t="shared" si="2" ref="H42:H47">+B42+D42-F42</f>
        <v>126969</v>
      </c>
    </row>
    <row r="43" spans="1:8" s="2" customFormat="1" ht="13.5">
      <c r="A43" s="26" t="s">
        <v>21</v>
      </c>
      <c r="B43" s="26">
        <v>4584</v>
      </c>
      <c r="C43" s="26"/>
      <c r="D43" s="26">
        <v>364104</v>
      </c>
      <c r="E43" s="26"/>
      <c r="F43" s="26">
        <v>34905</v>
      </c>
      <c r="G43" s="26"/>
      <c r="H43" s="26">
        <f t="shared" si="2"/>
        <v>333783</v>
      </c>
    </row>
    <row r="44" spans="1:8" s="2" customFormat="1" ht="13.5">
      <c r="A44" s="26" t="s">
        <v>28</v>
      </c>
      <c r="B44" s="26">
        <v>60000</v>
      </c>
      <c r="C44" s="26"/>
      <c r="D44" s="26">
        <v>0</v>
      </c>
      <c r="E44" s="26"/>
      <c r="F44" s="26">
        <v>0</v>
      </c>
      <c r="G44" s="26"/>
      <c r="H44" s="26">
        <f t="shared" si="2"/>
        <v>60000</v>
      </c>
    </row>
    <row r="45" spans="1:8" s="2" customFormat="1" ht="13.5">
      <c r="A45" s="26" t="s">
        <v>11</v>
      </c>
      <c r="B45" s="26">
        <v>52238</v>
      </c>
      <c r="C45" s="26"/>
      <c r="D45" s="26">
        <v>7082</v>
      </c>
      <c r="E45" s="26"/>
      <c r="F45" s="26">
        <v>8765</v>
      </c>
      <c r="G45" s="26"/>
      <c r="H45" s="26">
        <f t="shared" si="2"/>
        <v>50555</v>
      </c>
    </row>
    <row r="46" spans="1:30" s="8" customFormat="1" ht="13.5">
      <c r="A46" s="26" t="s">
        <v>52</v>
      </c>
      <c r="B46" s="26">
        <v>859</v>
      </c>
      <c r="C46" s="26"/>
      <c r="D46" s="26">
        <v>0</v>
      </c>
      <c r="E46" s="26"/>
      <c r="F46" s="26">
        <v>0</v>
      </c>
      <c r="G46" s="26"/>
      <c r="H46" s="26">
        <f t="shared" si="2"/>
        <v>859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8" s="2" customFormat="1" ht="13.5">
      <c r="A47" s="26" t="s">
        <v>22</v>
      </c>
      <c r="B47" s="26">
        <v>1966</v>
      </c>
      <c r="C47" s="26"/>
      <c r="D47" s="26">
        <v>0</v>
      </c>
      <c r="E47" s="26"/>
      <c r="F47" s="26">
        <v>0</v>
      </c>
      <c r="G47" s="26"/>
      <c r="H47" s="26">
        <f t="shared" si="2"/>
        <v>1966</v>
      </c>
    </row>
    <row r="48" spans="1:8" s="2" customFormat="1" ht="13.5">
      <c r="A48" s="26" t="s">
        <v>23</v>
      </c>
      <c r="B48" s="26">
        <v>38658</v>
      </c>
      <c r="C48" s="26"/>
      <c r="D48" s="26">
        <v>0</v>
      </c>
      <c r="E48" s="26"/>
      <c r="F48" s="26">
        <v>38658</v>
      </c>
      <c r="G48" s="26"/>
      <c r="H48" s="26">
        <f>B48+D48-F48</f>
        <v>0</v>
      </c>
    </row>
    <row r="49" spans="1:30" s="8" customFormat="1" ht="13.5">
      <c r="A49" s="26" t="s">
        <v>24</v>
      </c>
      <c r="B49" s="26">
        <v>22197</v>
      </c>
      <c r="C49" s="26"/>
      <c r="D49" s="26">
        <v>0</v>
      </c>
      <c r="E49" s="26"/>
      <c r="F49" s="26">
        <v>0</v>
      </c>
      <c r="G49" s="26"/>
      <c r="H49" s="26">
        <f>+B49+D49-F49</f>
        <v>22197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8" s="2" customFormat="1" ht="13.5">
      <c r="A50" s="26" t="s">
        <v>25</v>
      </c>
      <c r="B50" s="26">
        <v>213</v>
      </c>
      <c r="C50" s="26"/>
      <c r="D50" s="26">
        <v>0</v>
      </c>
      <c r="E50" s="26"/>
      <c r="F50" s="26">
        <v>0</v>
      </c>
      <c r="G50" s="26"/>
      <c r="H50" s="26">
        <f>+B50+D50-F50</f>
        <v>213</v>
      </c>
    </row>
    <row r="51" spans="1:8" s="2" customFormat="1" ht="13.5">
      <c r="A51" s="26" t="s">
        <v>43</v>
      </c>
      <c r="B51" s="26">
        <v>130836</v>
      </c>
      <c r="C51" s="26"/>
      <c r="D51" s="26">
        <v>0</v>
      </c>
      <c r="E51" s="26"/>
      <c r="F51" s="26">
        <v>30680</v>
      </c>
      <c r="G51" s="26"/>
      <c r="H51" s="26">
        <f>+B51+D51-F51</f>
        <v>100156</v>
      </c>
    </row>
    <row r="52" spans="1:30" s="8" customFormat="1" ht="13.5">
      <c r="A52" s="26" t="s">
        <v>29</v>
      </c>
      <c r="B52" s="31">
        <v>4795</v>
      </c>
      <c r="C52" s="26"/>
      <c r="D52" s="26">
        <v>0</v>
      </c>
      <c r="E52" s="26"/>
      <c r="F52" s="26">
        <v>0</v>
      </c>
      <c r="G52" s="26"/>
      <c r="H52" s="26">
        <f>+B52+D52-F52</f>
        <v>4795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8" customFormat="1" ht="13.5">
      <c r="A53" s="26" t="s">
        <v>47</v>
      </c>
      <c r="B53" s="31">
        <v>100310</v>
      </c>
      <c r="C53" s="26"/>
      <c r="D53" s="26">
        <v>0</v>
      </c>
      <c r="E53" s="26"/>
      <c r="F53" s="26">
        <v>0</v>
      </c>
      <c r="G53" s="26"/>
      <c r="H53" s="26">
        <f>+B53+D53-F53</f>
        <v>100310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8" s="2" customFormat="1" ht="13.5">
      <c r="A54" s="26" t="s">
        <v>26</v>
      </c>
      <c r="B54" s="29">
        <f>SUM(B33:B53)</f>
        <v>2904387</v>
      </c>
      <c r="C54" s="26"/>
      <c r="D54" s="29">
        <f>SUM(D33:D53)</f>
        <v>2376230</v>
      </c>
      <c r="E54" s="26"/>
      <c r="F54" s="29">
        <f>SUM(F33:F53)</f>
        <v>332747</v>
      </c>
      <c r="G54" s="26"/>
      <c r="H54" s="29">
        <f>B54+D54-F54</f>
        <v>4947870</v>
      </c>
    </row>
    <row r="55" spans="1:8" s="2" customFormat="1" ht="13.5">
      <c r="A55" s="26"/>
      <c r="B55" s="31"/>
      <c r="C55" s="26"/>
      <c r="D55" s="31"/>
      <c r="E55" s="26"/>
      <c r="F55" s="31"/>
      <c r="G55" s="26"/>
      <c r="H55" s="31"/>
    </row>
    <row r="56" spans="1:8" s="2" customFormat="1" ht="13.5">
      <c r="A56" s="26" t="s">
        <v>44</v>
      </c>
      <c r="B56" s="31"/>
      <c r="C56" s="26"/>
      <c r="D56" s="31"/>
      <c r="E56" s="26"/>
      <c r="F56" s="31"/>
      <c r="G56" s="26"/>
      <c r="H56" s="31"/>
    </row>
    <row r="57" spans="1:8" s="2" customFormat="1" ht="13.5">
      <c r="A57" s="26"/>
      <c r="B57" s="31">
        <v>0</v>
      </c>
      <c r="C57" s="26"/>
      <c r="D57" s="31">
        <v>0</v>
      </c>
      <c r="E57" s="26"/>
      <c r="F57" s="31">
        <v>0</v>
      </c>
      <c r="G57" s="26"/>
      <c r="H57" s="31">
        <f>B57+D57-F57</f>
        <v>0</v>
      </c>
    </row>
    <row r="58" spans="1:8" s="2" customFormat="1" ht="13.5">
      <c r="A58" s="26" t="s">
        <v>45</v>
      </c>
      <c r="B58" s="30">
        <f>SUM(B57)</f>
        <v>0</v>
      </c>
      <c r="C58" s="26"/>
      <c r="D58" s="30">
        <f>SUM(D57)</f>
        <v>0</v>
      </c>
      <c r="E58" s="26"/>
      <c r="F58" s="30">
        <f>SUM(F57)</f>
        <v>0</v>
      </c>
      <c r="G58" s="26"/>
      <c r="H58" s="29">
        <f>B58+D58-F58</f>
        <v>0</v>
      </c>
    </row>
    <row r="59" spans="1:30" s="8" customFormat="1" ht="13.5">
      <c r="A59" s="26"/>
      <c r="B59" s="31"/>
      <c r="C59" s="26"/>
      <c r="D59" s="31"/>
      <c r="E59" s="26"/>
      <c r="F59" s="31"/>
      <c r="G59" s="26"/>
      <c r="H59" s="3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8" s="2" customFormat="1" ht="14.25" thickBot="1">
      <c r="A60" s="26" t="s">
        <v>27</v>
      </c>
      <c r="B60" s="32">
        <f>B54+B30+B18+B58</f>
        <v>3164399</v>
      </c>
      <c r="C60" s="26"/>
      <c r="D60" s="32">
        <f>D54+D30+D18+D58</f>
        <v>5117777</v>
      </c>
      <c r="E60" s="26"/>
      <c r="F60" s="32">
        <f>F54+F30+F18+F58</f>
        <v>3027708</v>
      </c>
      <c r="G60" s="26"/>
      <c r="H60" s="32">
        <f>B60+D60-F60</f>
        <v>5254468</v>
      </c>
    </row>
    <row r="61" spans="1:8" s="2" customFormat="1" ht="13.5" thickTop="1">
      <c r="A61" s="10"/>
      <c r="B61" s="10"/>
      <c r="C61" s="10"/>
      <c r="D61" s="10"/>
      <c r="E61" s="10"/>
      <c r="F61" s="10"/>
      <c r="G61" s="10"/>
      <c r="H61" s="10"/>
    </row>
    <row r="62" spans="1:8" s="2" customFormat="1" ht="12.75">
      <c r="A62" s="10"/>
      <c r="B62" s="10"/>
      <c r="C62" s="10"/>
      <c r="D62" s="10" t="s">
        <v>3</v>
      </c>
      <c r="E62" s="10"/>
      <c r="F62" s="10" t="s">
        <v>3</v>
      </c>
      <c r="G62" s="10"/>
      <c r="H62" s="10"/>
    </row>
    <row r="63" spans="1:8" s="2" customFormat="1" ht="12.75">
      <c r="A63" s="1"/>
      <c r="B63" s="1"/>
      <c r="C63" s="1"/>
      <c r="D63" s="1"/>
      <c r="E63" s="1"/>
      <c r="F63" s="1"/>
      <c r="G63" s="1"/>
      <c r="H63" s="1"/>
    </row>
    <row r="64" spans="1:8" s="2" customFormat="1" ht="12.75">
      <c r="A64" s="1"/>
      <c r="B64" s="1"/>
      <c r="C64" s="1"/>
      <c r="D64" s="1"/>
      <c r="E64" s="1"/>
      <c r="F64" s="1"/>
      <c r="G64" s="1"/>
      <c r="H64" s="1"/>
    </row>
    <row r="65" spans="1:8" s="2" customFormat="1" ht="12.75">
      <c r="A65" s="3" t="s">
        <v>4</v>
      </c>
      <c r="B65" s="4">
        <v>3164399</v>
      </c>
      <c r="C65" s="4"/>
      <c r="D65" s="4">
        <v>2704870</v>
      </c>
      <c r="E65" s="4"/>
      <c r="F65" s="4">
        <v>614802</v>
      </c>
      <c r="G65" s="4"/>
      <c r="H65" s="4">
        <v>5254468</v>
      </c>
    </row>
    <row r="66" spans="1:8" s="2" customFormat="1" ht="12.75">
      <c r="A66" s="5" t="s">
        <v>36</v>
      </c>
      <c r="B66" s="7">
        <f>B60</f>
        <v>3164399</v>
      </c>
      <c r="C66" s="11">
        <f aca="true" t="shared" si="3" ref="C66:H66">C60</f>
        <v>0</v>
      </c>
      <c r="D66" s="7">
        <f>D60</f>
        <v>5117777</v>
      </c>
      <c r="E66" s="11">
        <f t="shared" si="3"/>
        <v>0</v>
      </c>
      <c r="F66" s="7">
        <f>F60</f>
        <v>3027708</v>
      </c>
      <c r="G66" s="11">
        <f t="shared" si="3"/>
        <v>0</v>
      </c>
      <c r="H66" s="7">
        <f t="shared" si="3"/>
        <v>5254468</v>
      </c>
    </row>
    <row r="67" spans="2:8" s="2" customFormat="1" ht="12.75">
      <c r="B67" s="6">
        <f>B65-B66</f>
        <v>0</v>
      </c>
      <c r="C67" s="12"/>
      <c r="D67" s="6">
        <f>D65-D66</f>
        <v>-2412907</v>
      </c>
      <c r="E67" s="12"/>
      <c r="F67" s="6">
        <f>F65-F66</f>
        <v>-2412906</v>
      </c>
      <c r="G67" s="12"/>
      <c r="H67" s="6">
        <f>H65-H66</f>
        <v>0</v>
      </c>
    </row>
    <row r="68" s="2" customFormat="1" ht="12.75"/>
    <row r="69" spans="1:8" ht="12.75">
      <c r="A69" s="13" t="s">
        <v>37</v>
      </c>
      <c r="B69" s="15">
        <f>SUM(B14)</f>
        <v>0</v>
      </c>
      <c r="C69" s="14">
        <f>C18</f>
        <v>0</v>
      </c>
      <c r="D69" s="15">
        <v>2412906</v>
      </c>
      <c r="E69" s="14">
        <f>E18</f>
        <v>0</v>
      </c>
      <c r="F69" s="15">
        <v>2412906</v>
      </c>
      <c r="G69" s="14">
        <f>G18</f>
        <v>0</v>
      </c>
      <c r="H69" s="15">
        <f>SUM(H14)</f>
        <v>0</v>
      </c>
    </row>
    <row r="71" spans="2:8" ht="12.75">
      <c r="B71" s="14">
        <f>B67+B69</f>
        <v>0</v>
      </c>
      <c r="C71" s="14">
        <f aca="true" t="shared" si="4" ref="C71:H71">C67+C69</f>
        <v>0</v>
      </c>
      <c r="D71" s="14">
        <f t="shared" si="4"/>
        <v>-1</v>
      </c>
      <c r="E71" s="14">
        <f t="shared" si="4"/>
        <v>0</v>
      </c>
      <c r="F71" s="14">
        <f t="shared" si="4"/>
        <v>0</v>
      </c>
      <c r="G71" s="14">
        <f t="shared" si="4"/>
        <v>0</v>
      </c>
      <c r="H71" s="14">
        <f t="shared" si="4"/>
        <v>0</v>
      </c>
    </row>
  </sheetData>
  <sheetProtection/>
  <mergeCells count="5">
    <mergeCell ref="C4:G4"/>
    <mergeCell ref="B3:H3"/>
    <mergeCell ref="B5:H5"/>
    <mergeCell ref="B6:H6"/>
    <mergeCell ref="A3:A7"/>
  </mergeCells>
  <conditionalFormatting sqref="A12:H60">
    <cfRule type="expression" priority="1" dxfId="0" stopIfTrue="1">
      <formula>MOD(ROW(),2)=0</formula>
    </cfRule>
  </conditionalFormatting>
  <printOptions horizontalCentered="1"/>
  <pageMargins left="0.7" right="0.7" top="0.6" bottom="0.55" header="0.3" footer="0.3"/>
  <pageSetup fitToHeight="7" fitToWidth="1" horizontalDpi="600" verticalDpi="600" orientation="portrait" scale="88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2012-10-01T20:41:47Z</cp:lastPrinted>
  <dcterms:created xsi:type="dcterms:W3CDTF">2004-08-06T15:19:42Z</dcterms:created>
  <dcterms:modified xsi:type="dcterms:W3CDTF">2012-10-02T20:31:06Z</dcterms:modified>
  <cp:category/>
  <cp:version/>
  <cp:contentType/>
  <cp:contentStatus/>
</cp:coreProperties>
</file>