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law" sheetId="1" r:id="rId1"/>
  </sheets>
  <definedNames>
    <definedName name="\P">'c2a law'!#REF!</definedName>
    <definedName name="DASH">'c2a law'!#REF!</definedName>
    <definedName name="H_1">'c2a law'!$A$3:$O$12</definedName>
    <definedName name="P_1">'c2a law'!$A$13:$O$87</definedName>
    <definedName name="_xlnm.Print_Area" localSheetId="0">'c2a law'!$A$13:$O$87</definedName>
    <definedName name="_xlnm.Print_Titles" localSheetId="0">'c2a law'!$1:$12</definedName>
    <definedName name="Print_Titles_MI" localSheetId="0">'c2a law'!$3:$12</definedName>
  </definedNames>
  <calcPr fullCalcOnLoad="1"/>
</workbook>
</file>

<file path=xl/sharedStrings.xml><?xml version="1.0" encoding="utf-8"?>
<sst xmlns="http://schemas.openxmlformats.org/spreadsheetml/2006/main" count="238" uniqueCount="65">
  <si>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</si>
  <si>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</si>
  <si>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</si>
  <si>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</si>
  <si>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</si>
  <si>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</si>
  <si>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</si>
  <si>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</si>
  <si>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</si>
  <si>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</si>
  <si>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 xml:space="preserve"> Research--</t>
  </si>
  <si>
    <t/>
  </si>
  <si>
    <t xml:space="preserve"> Scholarships and fellowships</t>
  </si>
  <si>
    <t>Educational and general:</t>
  </si>
  <si>
    <t xml:space="preserve"> Public service--</t>
  </si>
  <si>
    <t xml:space="preserve"> Academic support--</t>
  </si>
  <si>
    <t xml:space="preserve"> Student services--</t>
  </si>
  <si>
    <t xml:space="preserve"> Institutional support--</t>
  </si>
  <si>
    <t xml:space="preserve"> Operation and maintenance of plant--</t>
  </si>
  <si>
    <t xml:space="preserve">        Total instruction </t>
  </si>
  <si>
    <t xml:space="preserve">        Total research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</si>
  <si>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</si>
  <si>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</si>
  <si>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</si>
  <si>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 </t>
  </si>
  <si>
    <t xml:space="preserve">        Total operation and maintenance of plant</t>
  </si>
  <si>
    <t xml:space="preserve">          Total expenditures </t>
  </si>
  <si>
    <t xml:space="preserve">   Continuing legal education</t>
  </si>
  <si>
    <t xml:space="preserve">   General instruction</t>
  </si>
  <si>
    <t xml:space="preserve">   Louisiana law review </t>
  </si>
  <si>
    <t xml:space="preserve">   Summer session </t>
  </si>
  <si>
    <t xml:space="preserve">   Center for civil law studies </t>
  </si>
  <si>
    <t xml:space="preserve">   Lecture series and conferences </t>
  </si>
  <si>
    <t xml:space="preserve">   Mineral law institute</t>
  </si>
  <si>
    <t xml:space="preserve">   Public interest law</t>
  </si>
  <si>
    <t xml:space="preserve">   Library</t>
  </si>
  <si>
    <t xml:space="preserve">   Information systems center </t>
  </si>
  <si>
    <t xml:space="preserve">   Admissions and student records </t>
  </si>
  <si>
    <t xml:space="preserve">   Allocation from LSU</t>
  </si>
  <si>
    <t xml:space="preserve">   Office of career services</t>
  </si>
  <si>
    <t xml:space="preserve">   Student activities </t>
  </si>
  <si>
    <t xml:space="preserve">   Membership in organizations</t>
  </si>
  <si>
    <t xml:space="preserve">   Executive management</t>
  </si>
  <si>
    <t xml:space="preserve">   General administrative services-</t>
  </si>
  <si>
    <t xml:space="preserve">   Logistical services-</t>
  </si>
  <si>
    <t xml:space="preserve">    Casualty insurance</t>
  </si>
  <si>
    <t xml:space="preserve">      Total general administrative services</t>
  </si>
  <si>
    <t xml:space="preserve">    Alumni relations</t>
  </si>
  <si>
    <t xml:space="preserve">    Commencement</t>
  </si>
  <si>
    <t xml:space="preserve">    Office of state civil service</t>
  </si>
  <si>
    <t xml:space="preserve">    Official functions</t>
  </si>
  <si>
    <t xml:space="preserve">   General operations-</t>
  </si>
  <si>
    <t xml:space="preserve">    Buildings </t>
  </si>
  <si>
    <t xml:space="preserve">    Campus police </t>
  </si>
  <si>
    <t xml:space="preserve">    Miscellaneous and minor jobs</t>
  </si>
  <si>
    <t xml:space="preserve">    Occupational and environmental safety</t>
  </si>
  <si>
    <t xml:space="preserve">      Total general operations </t>
  </si>
  <si>
    <t xml:space="preserve">          Total educational and general expenditures</t>
  </si>
  <si>
    <t>ANALYSIS C-2A</t>
  </si>
  <si>
    <t>Current Unrestricted Fund Expenditures</t>
  </si>
  <si>
    <t>For the year ended June 30, 2009</t>
  </si>
  <si>
    <t xml:space="preserve">   Legal research </t>
  </si>
  <si>
    <t xml:space="preserve">       administrative expenses</t>
  </si>
  <si>
    <t xml:space="preserve">    Allocation from System for general </t>
  </si>
  <si>
    <t xml:space="preserve">   Allocation from LSU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</si>
</sst>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37" fontId="2" fillId="0" borderId="0" xfId="0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>
      <alignment vertical="center"/>
    </xf>
    <xf numFmtId="165" fontId="2" fillId="0" borderId="0" xfId="42" applyNumberFormat="1" applyFont="1" applyAlignment="1">
      <alignment vertical="center"/>
    </xf>
    <xf numFmtId="37" fontId="0" fillId="0" borderId="0" xfId="55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3" fillId="0" borderId="0" xfId="42" applyNumberFormat="1" applyFont="1" applyFill="1" applyAlignment="1" applyProtection="1">
      <alignment vertical="center"/>
      <protection/>
    </xf>
    <xf numFmtId="37" fontId="3" fillId="0" borderId="0" xfId="55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37" fontId="7" fillId="0" borderId="0" xfId="0" applyFont="1" applyAlignment="1" applyProtection="1">
      <alignment vertical="center"/>
      <protection/>
    </xf>
    <xf numFmtId="37" fontId="7" fillId="0" borderId="0" xfId="0" applyFont="1" applyAlignment="1" applyProtection="1">
      <alignment horizontal="center"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10" xfId="0" applyFont="1" applyBorder="1" applyAlignment="1" applyProtection="1">
      <alignment horizontal="center" vertical="center"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0" xfId="0" applyFont="1" applyFill="1" applyAlignment="1" applyProtection="1" quotePrefix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7" fontId="7" fillId="0" borderId="0" xfId="44" applyNumberFormat="1" applyFont="1" applyFill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 quotePrefix="1">
      <alignment vertical="center"/>
      <protection/>
    </xf>
    <xf numFmtId="167" fontId="7" fillId="0" borderId="12" xfId="44" applyNumberFormat="1" applyFont="1" applyFill="1" applyBorder="1" applyAlignment="1" applyProtection="1">
      <alignment vertical="center"/>
      <protection/>
    </xf>
    <xf numFmtId="167" fontId="7" fillId="0" borderId="12" xfId="44" applyNumberFormat="1" applyFont="1" applyFill="1" applyBorder="1" applyAlignment="1" applyProtection="1">
      <alignment horizontal="left" vertical="center"/>
      <protection/>
    </xf>
    <xf numFmtId="165" fontId="2" fillId="0" borderId="0" xfId="42" applyNumberFormat="1" applyFont="1" applyAlignment="1">
      <alignment vertical="center"/>
    </xf>
    <xf numFmtId="37" fontId="6" fillId="0" borderId="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19050</xdr:rowOff>
    </xdr:from>
    <xdr:to>
      <xdr:col>0</xdr:col>
      <xdr:colOff>2676525</xdr:colOff>
      <xdr:row>5</xdr:row>
      <xdr:rowOff>200025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2447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88"/>
  <sheetViews>
    <sheetView showGridLines="0" tabSelected="1" zoomScalePageLayoutView="0" workbookViewId="0" topLeftCell="A1">
      <selection activeCell="A9" sqref="A9"/>
    </sheetView>
  </sheetViews>
  <sheetFormatPr defaultColWidth="7.57421875" defaultRowHeight="12"/>
  <cols>
    <col min="1" max="1" width="43.57421875" style="1" customWidth="1"/>
    <col min="2" max="2" width="1.57421875" style="1" customWidth="1"/>
    <col min="3" max="3" width="12.57421875" style="1" customWidth="1"/>
    <col min="4" max="4" width="1.57421875" style="1" customWidth="1"/>
    <col min="5" max="5" width="12.57421875" style="1" customWidth="1"/>
    <col min="6" max="6" width="1.57421875" style="1" customWidth="1"/>
    <col min="7" max="7" width="12.57421875" style="1" customWidth="1"/>
    <col min="8" max="8" width="1.57421875" style="1" customWidth="1"/>
    <col min="9" max="9" width="12.57421875" style="1" customWidth="1"/>
    <col min="10" max="10" width="1.57421875" style="1" customWidth="1"/>
    <col min="11" max="11" width="12.57421875" style="1" customWidth="1"/>
    <col min="12" max="12" width="1.57421875" style="1" customWidth="1"/>
    <col min="13" max="13" width="12.57421875" style="1" customWidth="1"/>
    <col min="14" max="14" width="1.57421875" style="1" customWidth="1"/>
    <col min="15" max="15" width="12.57421875" style="1" customWidth="1"/>
    <col min="16" max="16" width="2.140625" style="1" customWidth="1"/>
    <col min="17" max="16384" width="7.57421875" style="1" customWidth="1"/>
  </cols>
  <sheetData>
    <row r="1" spans="1:256" s="7" customFormat="1" ht="13.5" customHeight="1">
      <c r="A1" s="3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13.5" customHeight="1">
      <c r="A2" s="3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1" customFormat="1" ht="15" customHeight="1">
      <c r="A3" s="35"/>
      <c r="B3" s="12"/>
      <c r="C3" s="36" t="s">
        <v>58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1" customFormat="1" ht="8.25" customHeight="1">
      <c r="A4" s="35"/>
      <c r="B4" s="1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1" customFormat="1" ht="16.5">
      <c r="A5" s="35"/>
      <c r="B5" s="14"/>
      <c r="C5" s="36" t="s">
        <v>59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1" customFormat="1" ht="16.5">
      <c r="A6" s="35"/>
      <c r="B6" s="12"/>
      <c r="C6" s="36" t="s">
        <v>60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7" customFormat="1" ht="10.5" customHeight="1">
      <c r="A7" s="3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7" customFormat="1" ht="12">
      <c r="A8" s="35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7" customFormat="1" ht="12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41" ht="13.5">
      <c r="A10" s="20"/>
      <c r="B10" s="20"/>
      <c r="C10" s="20"/>
      <c r="D10" s="20"/>
      <c r="E10" s="20"/>
      <c r="F10" s="20"/>
      <c r="G10" s="20"/>
      <c r="H10" s="20"/>
      <c r="I10" s="21" t="s">
        <v>0</v>
      </c>
      <c r="J10" s="20"/>
      <c r="K10" s="20"/>
      <c r="L10" s="20"/>
      <c r="M10" s="21" t="s">
        <v>1</v>
      </c>
      <c r="N10" s="20"/>
      <c r="O10" s="20"/>
      <c r="P10" s="2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3.5">
      <c r="A11" s="22"/>
      <c r="B11" s="20"/>
      <c r="C11" s="23" t="s">
        <v>2</v>
      </c>
      <c r="D11" s="24"/>
      <c r="E11" s="23" t="s">
        <v>3</v>
      </c>
      <c r="F11" s="24"/>
      <c r="G11" s="23" t="s">
        <v>4</v>
      </c>
      <c r="H11" s="24"/>
      <c r="I11" s="23" t="s">
        <v>5</v>
      </c>
      <c r="J11" s="24"/>
      <c r="K11" s="23" t="s">
        <v>6</v>
      </c>
      <c r="L11" s="24"/>
      <c r="M11" s="23" t="s">
        <v>7</v>
      </c>
      <c r="N11" s="24"/>
      <c r="O11" s="23" t="s">
        <v>8</v>
      </c>
      <c r="P11" s="2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4" customFormat="1" ht="13.5" customHeight="1">
      <c r="A13" s="22" t="s">
        <v>13</v>
      </c>
      <c r="B13" s="25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13.5" customHeight="1">
      <c r="A14" s="22"/>
      <c r="B14" s="2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3.5" customHeight="1">
      <c r="A15" s="22" t="s">
        <v>9</v>
      </c>
      <c r="B15" s="25" t="s">
        <v>11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13.5" customHeight="1">
      <c r="A16" s="22" t="s">
        <v>27</v>
      </c>
      <c r="B16" s="25" t="s">
        <v>11</v>
      </c>
      <c r="C16" s="27">
        <f>SUM(E16:O16)</f>
        <v>682411</v>
      </c>
      <c r="D16" s="26"/>
      <c r="E16" s="27">
        <v>236966</v>
      </c>
      <c r="F16" s="26"/>
      <c r="G16" s="27">
        <v>37149</v>
      </c>
      <c r="H16" s="26"/>
      <c r="I16" s="27">
        <v>65340</v>
      </c>
      <c r="J16" s="26"/>
      <c r="K16" s="27">
        <v>9885</v>
      </c>
      <c r="L16" s="26"/>
      <c r="M16" s="27">
        <v>326979</v>
      </c>
      <c r="N16" s="26"/>
      <c r="O16" s="27">
        <v>6092</v>
      </c>
      <c r="P16" s="2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3.5" customHeight="1">
      <c r="A17" s="22" t="s">
        <v>28</v>
      </c>
      <c r="B17" s="25" t="s">
        <v>11</v>
      </c>
      <c r="C17" s="26">
        <f>SUM(E17:O17)</f>
        <v>7644431</v>
      </c>
      <c r="D17" s="26"/>
      <c r="E17" s="26">
        <v>5070756</v>
      </c>
      <c r="F17" s="26"/>
      <c r="G17" s="26">
        <v>242138</v>
      </c>
      <c r="H17" s="26"/>
      <c r="I17" s="26">
        <v>1310341</v>
      </c>
      <c r="J17" s="26"/>
      <c r="K17" s="26">
        <v>206676</v>
      </c>
      <c r="L17" s="26"/>
      <c r="M17" s="26">
        <v>748556</v>
      </c>
      <c r="N17" s="26"/>
      <c r="O17" s="26">
        <v>65964</v>
      </c>
      <c r="P17" s="2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13.5" customHeight="1">
      <c r="A18" s="22" t="s">
        <v>29</v>
      </c>
      <c r="B18" s="25" t="s">
        <v>11</v>
      </c>
      <c r="C18" s="26">
        <f>SUM(E18:O18)</f>
        <v>13101</v>
      </c>
      <c r="D18" s="26"/>
      <c r="E18" s="26">
        <v>0</v>
      </c>
      <c r="F18" s="26"/>
      <c r="G18" s="26">
        <v>5418</v>
      </c>
      <c r="H18" s="26"/>
      <c r="I18" s="26">
        <v>953</v>
      </c>
      <c r="J18" s="26"/>
      <c r="K18" s="26">
        <v>0</v>
      </c>
      <c r="L18" s="26"/>
      <c r="M18" s="26">
        <v>6730</v>
      </c>
      <c r="N18" s="26"/>
      <c r="O18" s="26">
        <v>0</v>
      </c>
      <c r="P18" s="2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13.5" customHeight="1">
      <c r="A19" s="22" t="s">
        <v>30</v>
      </c>
      <c r="B19" s="25" t="s">
        <v>11</v>
      </c>
      <c r="C19" s="28">
        <f>SUM(E19:O19)</f>
        <v>271781</v>
      </c>
      <c r="D19" s="26"/>
      <c r="E19" s="28">
        <v>165600</v>
      </c>
      <c r="F19" s="26"/>
      <c r="G19" s="28">
        <v>1000</v>
      </c>
      <c r="H19" s="26"/>
      <c r="I19" s="28">
        <v>40859</v>
      </c>
      <c r="J19" s="26"/>
      <c r="K19" s="28">
        <v>19321</v>
      </c>
      <c r="L19" s="26"/>
      <c r="M19" s="28">
        <v>45001</v>
      </c>
      <c r="N19" s="26"/>
      <c r="O19" s="28">
        <v>0</v>
      </c>
      <c r="P19" s="2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13.5" customHeight="1">
      <c r="A20" s="22"/>
      <c r="B20" s="25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13.5" customHeight="1">
      <c r="A21" s="22" t="s">
        <v>19</v>
      </c>
      <c r="B21" s="25" t="s">
        <v>11</v>
      </c>
      <c r="C21" s="28">
        <f>SUM(E21:O21)</f>
        <v>8611724</v>
      </c>
      <c r="D21" s="26"/>
      <c r="E21" s="28">
        <f>SUM(E16:E19)</f>
        <v>5473322</v>
      </c>
      <c r="F21" s="26"/>
      <c r="G21" s="28">
        <f>SUM(G16:G19)</f>
        <v>285705</v>
      </c>
      <c r="H21" s="26"/>
      <c r="I21" s="28">
        <f>SUM(I16:I19)</f>
        <v>1417493</v>
      </c>
      <c r="J21" s="26"/>
      <c r="K21" s="28">
        <f>SUM(K16:K19)</f>
        <v>235882</v>
      </c>
      <c r="L21" s="26"/>
      <c r="M21" s="28">
        <f>SUM(M16:M19)</f>
        <v>1127266</v>
      </c>
      <c r="N21" s="26"/>
      <c r="O21" s="28">
        <f>SUM(O16:O19)</f>
        <v>72056</v>
      </c>
      <c r="P21" s="2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13.5" customHeight="1">
      <c r="A22" s="22"/>
      <c r="B22" s="25" t="s">
        <v>11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13.5" customHeight="1">
      <c r="A23" s="22" t="s">
        <v>10</v>
      </c>
      <c r="B23" s="25" t="s">
        <v>11</v>
      </c>
      <c r="C23" s="26" t="s">
        <v>11</v>
      </c>
      <c r="D23" s="26"/>
      <c r="E23" s="26" t="s">
        <v>11</v>
      </c>
      <c r="F23" s="26" t="s">
        <v>11</v>
      </c>
      <c r="G23" s="26" t="s">
        <v>11</v>
      </c>
      <c r="H23" s="26" t="s">
        <v>11</v>
      </c>
      <c r="I23" s="26" t="s">
        <v>11</v>
      </c>
      <c r="J23" s="26" t="s">
        <v>11</v>
      </c>
      <c r="K23" s="26" t="s">
        <v>11</v>
      </c>
      <c r="L23" s="26" t="s">
        <v>11</v>
      </c>
      <c r="M23" s="26" t="s">
        <v>11</v>
      </c>
      <c r="N23" s="26" t="s">
        <v>11</v>
      </c>
      <c r="O23" s="26" t="s">
        <v>11</v>
      </c>
      <c r="P23" s="2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13.5" customHeight="1">
      <c r="A24" s="22" t="s">
        <v>31</v>
      </c>
      <c r="B24" s="25" t="s">
        <v>11</v>
      </c>
      <c r="C24" s="26">
        <f>SUM(E24:O24)</f>
        <v>461763</v>
      </c>
      <c r="D24" s="26"/>
      <c r="E24" s="26">
        <v>346261</v>
      </c>
      <c r="F24" s="26"/>
      <c r="G24" s="26">
        <v>5271</v>
      </c>
      <c r="H24" s="26"/>
      <c r="I24" s="26">
        <v>104640</v>
      </c>
      <c r="J24" s="26"/>
      <c r="K24" s="26">
        <v>377</v>
      </c>
      <c r="L24" s="26"/>
      <c r="M24" s="26">
        <v>5214</v>
      </c>
      <c r="N24" s="26"/>
      <c r="O24" s="26">
        <v>0</v>
      </c>
      <c r="P24" s="2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13.5" customHeight="1">
      <c r="A25" s="22" t="s">
        <v>61</v>
      </c>
      <c r="B25" s="25" t="s">
        <v>11</v>
      </c>
      <c r="C25" s="28">
        <f>SUM(E25:O25)</f>
        <v>310400</v>
      </c>
      <c r="D25" s="26"/>
      <c r="E25" s="28">
        <v>245167</v>
      </c>
      <c r="F25" s="26"/>
      <c r="G25" s="28">
        <v>4100</v>
      </c>
      <c r="H25" s="26"/>
      <c r="I25" s="28">
        <v>61133</v>
      </c>
      <c r="J25" s="26"/>
      <c r="K25" s="28">
        <v>0</v>
      </c>
      <c r="L25" s="26"/>
      <c r="M25" s="28">
        <v>0</v>
      </c>
      <c r="N25" s="26"/>
      <c r="O25" s="28">
        <v>0</v>
      </c>
      <c r="P25" s="2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13.5" customHeight="1">
      <c r="A26" s="22"/>
      <c r="B26" s="2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13.5" customHeight="1">
      <c r="A27" s="22" t="s">
        <v>20</v>
      </c>
      <c r="B27" s="25" t="s">
        <v>11</v>
      </c>
      <c r="C27" s="28">
        <f>SUM(E27:O27)</f>
        <v>772163</v>
      </c>
      <c r="D27" s="26"/>
      <c r="E27" s="28">
        <f>SUM(E24:E25)</f>
        <v>591428</v>
      </c>
      <c r="F27" s="26"/>
      <c r="G27" s="28">
        <f>SUM(G24:G25)</f>
        <v>9371</v>
      </c>
      <c r="H27" s="26"/>
      <c r="I27" s="28">
        <f>SUM(I24:I25)</f>
        <v>165773</v>
      </c>
      <c r="J27" s="26"/>
      <c r="K27" s="28">
        <f>SUM(K24:K25)</f>
        <v>377</v>
      </c>
      <c r="L27" s="26"/>
      <c r="M27" s="28">
        <f>SUM(M24:M25)</f>
        <v>5214</v>
      </c>
      <c r="N27" s="26"/>
      <c r="O27" s="28">
        <f>SUM(O24:O25)</f>
        <v>0</v>
      </c>
      <c r="P27" s="2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ht="13.5" customHeight="1">
      <c r="A28" s="22"/>
      <c r="B28" s="25" t="s">
        <v>11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ht="13.5" customHeight="1">
      <c r="A29" s="22" t="s">
        <v>14</v>
      </c>
      <c r="B29" s="25" t="s">
        <v>11</v>
      </c>
      <c r="C29" s="26" t="s">
        <v>11</v>
      </c>
      <c r="D29" s="26"/>
      <c r="E29" s="26" t="s">
        <v>11</v>
      </c>
      <c r="F29" s="26" t="s">
        <v>11</v>
      </c>
      <c r="G29" s="26" t="s">
        <v>11</v>
      </c>
      <c r="H29" s="26" t="s">
        <v>11</v>
      </c>
      <c r="I29" s="26" t="s">
        <v>11</v>
      </c>
      <c r="J29" s="26" t="s">
        <v>11</v>
      </c>
      <c r="K29" s="26" t="s">
        <v>11</v>
      </c>
      <c r="L29" s="26" t="s">
        <v>11</v>
      </c>
      <c r="M29" s="26" t="s">
        <v>11</v>
      </c>
      <c r="N29" s="26" t="s">
        <v>11</v>
      </c>
      <c r="O29" s="26" t="s">
        <v>11</v>
      </c>
      <c r="P29" s="2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13.5" customHeight="1">
      <c r="A30" s="22" t="s">
        <v>32</v>
      </c>
      <c r="B30" s="25" t="s">
        <v>11</v>
      </c>
      <c r="C30" s="26">
        <f>SUM(E30:O30)</f>
        <v>9278</v>
      </c>
      <c r="D30" s="26"/>
      <c r="E30" s="26">
        <v>0</v>
      </c>
      <c r="F30" s="26"/>
      <c r="G30" s="26">
        <v>0</v>
      </c>
      <c r="H30" s="26"/>
      <c r="I30" s="26">
        <v>0</v>
      </c>
      <c r="J30" s="26"/>
      <c r="K30" s="26">
        <v>0</v>
      </c>
      <c r="L30" s="26"/>
      <c r="M30" s="26">
        <v>9278</v>
      </c>
      <c r="N30" s="26"/>
      <c r="O30" s="26">
        <v>0</v>
      </c>
      <c r="P30" s="2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ht="13.5" customHeight="1">
      <c r="A31" s="22" t="s">
        <v>33</v>
      </c>
      <c r="B31" s="25" t="s">
        <v>11</v>
      </c>
      <c r="C31" s="29">
        <f>SUM(E31:O31)</f>
        <v>977</v>
      </c>
      <c r="D31" s="26"/>
      <c r="E31" s="29">
        <v>0</v>
      </c>
      <c r="F31" s="26"/>
      <c r="G31" s="29">
        <v>0</v>
      </c>
      <c r="H31" s="26"/>
      <c r="I31" s="29">
        <v>0</v>
      </c>
      <c r="J31" s="26"/>
      <c r="K31" s="29">
        <v>0</v>
      </c>
      <c r="L31" s="26"/>
      <c r="M31" s="29">
        <v>977</v>
      </c>
      <c r="N31" s="26"/>
      <c r="O31" s="29">
        <v>0</v>
      </c>
      <c r="P31" s="2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ht="13.5" customHeight="1">
      <c r="A32" s="22" t="s">
        <v>34</v>
      </c>
      <c r="B32" s="25"/>
      <c r="C32" s="30">
        <f>SUM(E32:O32)</f>
        <v>30621</v>
      </c>
      <c r="D32" s="26"/>
      <c r="E32" s="28">
        <v>0</v>
      </c>
      <c r="F32" s="26"/>
      <c r="G32" s="28">
        <v>25094</v>
      </c>
      <c r="H32" s="26"/>
      <c r="I32" s="28">
        <v>0</v>
      </c>
      <c r="J32" s="26"/>
      <c r="K32" s="28">
        <v>5215</v>
      </c>
      <c r="L32" s="26"/>
      <c r="M32" s="28">
        <v>312</v>
      </c>
      <c r="N32" s="26"/>
      <c r="O32" s="28">
        <v>0</v>
      </c>
      <c r="P32" s="2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ht="13.5" customHeight="1">
      <c r="A33" s="22"/>
      <c r="B33" s="2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13.5" customHeight="1">
      <c r="A34" s="22" t="s">
        <v>21</v>
      </c>
      <c r="B34" s="25" t="s">
        <v>11</v>
      </c>
      <c r="C34" s="28">
        <f>SUM(E34:O34)</f>
        <v>40876</v>
      </c>
      <c r="D34" s="26"/>
      <c r="E34" s="28">
        <f>SUM(E30:E32)</f>
        <v>0</v>
      </c>
      <c r="F34" s="26"/>
      <c r="G34" s="28">
        <f>SUM(G30:G32)</f>
        <v>25094</v>
      </c>
      <c r="H34" s="26"/>
      <c r="I34" s="28">
        <f>SUM(I30:I32)</f>
        <v>0</v>
      </c>
      <c r="J34" s="26"/>
      <c r="K34" s="28">
        <f>SUM(K30:K32)</f>
        <v>5215</v>
      </c>
      <c r="L34" s="26"/>
      <c r="M34" s="28">
        <f>SUM(M30:M32)</f>
        <v>10567</v>
      </c>
      <c r="N34" s="26"/>
      <c r="O34" s="28">
        <f>SUM(O30:O32)</f>
        <v>0</v>
      </c>
      <c r="P34" s="2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3.5" customHeight="1">
      <c r="A35" s="22"/>
      <c r="B35" s="25" t="s">
        <v>11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ht="13.5" customHeight="1">
      <c r="A36" s="22" t="s">
        <v>15</v>
      </c>
      <c r="B36" s="25" t="s">
        <v>11</v>
      </c>
      <c r="C36" s="26" t="s">
        <v>11</v>
      </c>
      <c r="D36" s="26"/>
      <c r="E36" s="26" t="s">
        <v>11</v>
      </c>
      <c r="F36" s="26" t="s">
        <v>11</v>
      </c>
      <c r="G36" s="26" t="s">
        <v>11</v>
      </c>
      <c r="H36" s="26" t="s">
        <v>11</v>
      </c>
      <c r="I36" s="26" t="s">
        <v>11</v>
      </c>
      <c r="J36" s="26" t="s">
        <v>11</v>
      </c>
      <c r="K36" s="26" t="s">
        <v>11</v>
      </c>
      <c r="L36" s="26" t="s">
        <v>11</v>
      </c>
      <c r="M36" s="26" t="s">
        <v>11</v>
      </c>
      <c r="N36" s="26" t="s">
        <v>11</v>
      </c>
      <c r="O36" s="26" t="s">
        <v>11</v>
      </c>
      <c r="P36" s="2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4" customFormat="1" ht="13.5" customHeight="1">
      <c r="A37" s="22" t="s">
        <v>35</v>
      </c>
      <c r="B37" s="25" t="s">
        <v>11</v>
      </c>
      <c r="C37" s="29">
        <f>SUM(E37:O37)</f>
        <v>2508918</v>
      </c>
      <c r="D37" s="26"/>
      <c r="E37" s="29">
        <v>1040162</v>
      </c>
      <c r="F37" s="26"/>
      <c r="G37" s="29">
        <v>76184</v>
      </c>
      <c r="H37" s="26"/>
      <c r="I37" s="29">
        <v>251383</v>
      </c>
      <c r="J37" s="26"/>
      <c r="K37" s="29">
        <v>27363</v>
      </c>
      <c r="L37" s="26"/>
      <c r="M37" s="29">
        <v>827659</v>
      </c>
      <c r="N37" s="26"/>
      <c r="O37" s="29">
        <v>286167</v>
      </c>
      <c r="P37" s="2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4" customFormat="1" ht="13.5" customHeight="1">
      <c r="A38" s="22" t="s">
        <v>36</v>
      </c>
      <c r="B38" s="25" t="s">
        <v>11</v>
      </c>
      <c r="C38" s="30">
        <f>SUM(E38:O38)</f>
        <v>481032</v>
      </c>
      <c r="D38" s="26"/>
      <c r="E38" s="30">
        <v>257524</v>
      </c>
      <c r="F38" s="26"/>
      <c r="G38" s="30">
        <v>25253</v>
      </c>
      <c r="H38" s="26"/>
      <c r="I38" s="30">
        <v>63158</v>
      </c>
      <c r="J38" s="26"/>
      <c r="K38" s="30">
        <v>2261</v>
      </c>
      <c r="L38" s="26"/>
      <c r="M38" s="30">
        <v>126846</v>
      </c>
      <c r="N38" s="26"/>
      <c r="O38" s="30">
        <v>5990</v>
      </c>
      <c r="P38" s="2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4" customFormat="1" ht="13.5" customHeight="1">
      <c r="A39" s="22"/>
      <c r="B39" s="25"/>
      <c r="C39" s="29"/>
      <c r="D39" s="26"/>
      <c r="E39" s="29"/>
      <c r="F39" s="26"/>
      <c r="G39" s="29"/>
      <c r="H39" s="26"/>
      <c r="I39" s="29"/>
      <c r="J39" s="26"/>
      <c r="K39" s="29"/>
      <c r="L39" s="26"/>
      <c r="M39" s="29"/>
      <c r="N39" s="26"/>
      <c r="O39" s="29"/>
      <c r="P39" s="2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4" customFormat="1" ht="13.5" customHeight="1">
      <c r="A40" s="22" t="s">
        <v>22</v>
      </c>
      <c r="B40" s="25" t="s">
        <v>11</v>
      </c>
      <c r="C40" s="28">
        <f>SUM(E40:O40)</f>
        <v>2989950</v>
      </c>
      <c r="D40" s="26"/>
      <c r="E40" s="28">
        <f>SUM(E37:E38)</f>
        <v>1297686</v>
      </c>
      <c r="F40" s="26"/>
      <c r="G40" s="28">
        <f>SUM(G37:G38)</f>
        <v>101437</v>
      </c>
      <c r="H40" s="26"/>
      <c r="I40" s="28">
        <f>SUM(I37:I38)</f>
        <v>314541</v>
      </c>
      <c r="J40" s="26"/>
      <c r="K40" s="28">
        <f>SUM(K37:K38)</f>
        <v>29624</v>
      </c>
      <c r="L40" s="26"/>
      <c r="M40" s="28">
        <f>SUM(M37:M38)</f>
        <v>954505</v>
      </c>
      <c r="N40" s="26"/>
      <c r="O40" s="28">
        <f>SUM(O37:O38)</f>
        <v>292157</v>
      </c>
      <c r="P40" s="2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4" customFormat="1" ht="13.5" customHeight="1">
      <c r="A41" s="22"/>
      <c r="B41" s="25" t="s">
        <v>11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4" customFormat="1" ht="13.5" customHeight="1">
      <c r="A42" s="22" t="s">
        <v>16</v>
      </c>
      <c r="B42" s="25" t="s">
        <v>11</v>
      </c>
      <c r="C42" s="26" t="s">
        <v>11</v>
      </c>
      <c r="D42" s="26"/>
      <c r="E42" s="26" t="s">
        <v>11</v>
      </c>
      <c r="F42" s="26" t="s">
        <v>11</v>
      </c>
      <c r="G42" s="26" t="s">
        <v>11</v>
      </c>
      <c r="H42" s="26" t="s">
        <v>11</v>
      </c>
      <c r="I42" s="26" t="s">
        <v>11</v>
      </c>
      <c r="J42" s="26" t="s">
        <v>11</v>
      </c>
      <c r="K42" s="26" t="s">
        <v>11</v>
      </c>
      <c r="L42" s="26" t="s">
        <v>11</v>
      </c>
      <c r="M42" s="26" t="s">
        <v>11</v>
      </c>
      <c r="N42" s="26" t="s">
        <v>11</v>
      </c>
      <c r="O42" s="26" t="s">
        <v>11</v>
      </c>
      <c r="P42" s="2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4" customFormat="1" ht="13.5" customHeight="1">
      <c r="A43" s="22" t="s">
        <v>37</v>
      </c>
      <c r="B43" s="25" t="s">
        <v>11</v>
      </c>
      <c r="C43" s="26">
        <f>SUM(E43:O43)</f>
        <v>763443</v>
      </c>
      <c r="D43" s="26"/>
      <c r="E43" s="26">
        <v>398471</v>
      </c>
      <c r="F43" s="26"/>
      <c r="G43" s="26">
        <v>86093</v>
      </c>
      <c r="H43" s="26"/>
      <c r="I43" s="26">
        <v>114073</v>
      </c>
      <c r="J43" s="26"/>
      <c r="K43" s="26">
        <v>44421</v>
      </c>
      <c r="L43" s="26"/>
      <c r="M43" s="26">
        <v>120385</v>
      </c>
      <c r="N43" s="26"/>
      <c r="O43" s="26">
        <v>0</v>
      </c>
      <c r="P43" s="2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4" customFormat="1" ht="13.5" customHeight="1">
      <c r="A44" s="22" t="s">
        <v>38</v>
      </c>
      <c r="B44" s="25" t="s">
        <v>11</v>
      </c>
      <c r="C44" s="26">
        <f>SUM(E44:O44)</f>
        <v>84847</v>
      </c>
      <c r="D44" s="26"/>
      <c r="E44" s="26">
        <v>33939</v>
      </c>
      <c r="F44" s="26"/>
      <c r="G44" s="26">
        <v>22060</v>
      </c>
      <c r="H44" s="26"/>
      <c r="I44" s="26">
        <v>6788</v>
      </c>
      <c r="J44" s="26"/>
      <c r="K44" s="26">
        <v>0</v>
      </c>
      <c r="L44" s="26"/>
      <c r="M44" s="26">
        <v>22060</v>
      </c>
      <c r="N44" s="26"/>
      <c r="O44" s="26">
        <v>0</v>
      </c>
      <c r="P44" s="2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4" customFormat="1" ht="13.5" customHeight="1">
      <c r="A45" s="22" t="s">
        <v>39</v>
      </c>
      <c r="B45" s="25" t="s">
        <v>11</v>
      </c>
      <c r="C45" s="26">
        <f>SUM(E45:O45)</f>
        <v>280849</v>
      </c>
      <c r="D45" s="26"/>
      <c r="E45" s="26">
        <v>201066</v>
      </c>
      <c r="F45" s="26"/>
      <c r="G45" s="26">
        <v>5042</v>
      </c>
      <c r="H45" s="26"/>
      <c r="I45" s="26">
        <v>52241</v>
      </c>
      <c r="J45" s="26"/>
      <c r="K45" s="26">
        <v>5130</v>
      </c>
      <c r="L45" s="26"/>
      <c r="M45" s="26">
        <v>17370</v>
      </c>
      <c r="N45" s="26"/>
      <c r="O45" s="26">
        <v>0</v>
      </c>
      <c r="P45" s="2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4" customFormat="1" ht="13.5" customHeight="1">
      <c r="A46" s="22" t="s">
        <v>40</v>
      </c>
      <c r="B46" s="25" t="s">
        <v>11</v>
      </c>
      <c r="C46" s="28">
        <f>SUM(E46:O46)</f>
        <v>15167</v>
      </c>
      <c r="D46" s="26"/>
      <c r="E46" s="28">
        <v>1045</v>
      </c>
      <c r="F46" s="26"/>
      <c r="G46" s="28">
        <v>0</v>
      </c>
      <c r="H46" s="26"/>
      <c r="I46" s="28">
        <v>256</v>
      </c>
      <c r="J46" s="26"/>
      <c r="K46" s="28">
        <v>937</v>
      </c>
      <c r="L46" s="26"/>
      <c r="M46" s="28">
        <v>12929</v>
      </c>
      <c r="N46" s="26"/>
      <c r="O46" s="28">
        <v>0</v>
      </c>
      <c r="P46" s="2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4" customFormat="1" ht="13.5" customHeight="1">
      <c r="A47" s="22"/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4" customFormat="1" ht="13.5" customHeight="1">
      <c r="A48" s="22" t="s">
        <v>23</v>
      </c>
      <c r="B48" s="25" t="s">
        <v>11</v>
      </c>
      <c r="C48" s="28">
        <f>SUM(E48:O48)</f>
        <v>1144306</v>
      </c>
      <c r="D48" s="26"/>
      <c r="E48" s="28">
        <f>SUM(E43:E46)</f>
        <v>634521</v>
      </c>
      <c r="F48" s="26"/>
      <c r="G48" s="28">
        <f>SUM(G43:G46)</f>
        <v>113195</v>
      </c>
      <c r="H48" s="26"/>
      <c r="I48" s="28">
        <f>SUM(I43:I46)</f>
        <v>173358</v>
      </c>
      <c r="J48" s="26"/>
      <c r="K48" s="28">
        <f>SUM(K43:K46)</f>
        <v>50488</v>
      </c>
      <c r="L48" s="26"/>
      <c r="M48" s="28">
        <f>SUM(M43:M46)</f>
        <v>172744</v>
      </c>
      <c r="N48" s="26"/>
      <c r="O48" s="28">
        <f>SUM(O43:O46)</f>
        <v>0</v>
      </c>
      <c r="P48" s="2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4" customFormat="1" ht="13.5" customHeight="1">
      <c r="A49" s="22"/>
      <c r="B49" s="25" t="s">
        <v>11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4" customFormat="1" ht="13.5" customHeight="1">
      <c r="A50" s="22" t="s">
        <v>17</v>
      </c>
      <c r="B50" s="25" t="s">
        <v>11</v>
      </c>
      <c r="C50" s="26" t="s">
        <v>11</v>
      </c>
      <c r="D50" s="26" t="s">
        <v>11</v>
      </c>
      <c r="E50" s="26" t="s">
        <v>11</v>
      </c>
      <c r="F50" s="26" t="s">
        <v>11</v>
      </c>
      <c r="G50" s="26" t="s">
        <v>11</v>
      </c>
      <c r="H50" s="26" t="s">
        <v>11</v>
      </c>
      <c r="I50" s="26" t="s">
        <v>11</v>
      </c>
      <c r="J50" s="26" t="s">
        <v>11</v>
      </c>
      <c r="K50" s="26" t="s">
        <v>11</v>
      </c>
      <c r="L50" s="26" t="s">
        <v>11</v>
      </c>
      <c r="M50" s="26" t="s">
        <v>11</v>
      </c>
      <c r="N50" s="26" t="s">
        <v>11</v>
      </c>
      <c r="O50" s="26" t="s">
        <v>11</v>
      </c>
      <c r="P50" s="2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6" customFormat="1" ht="13.5" customHeight="1">
      <c r="A51" s="31" t="s">
        <v>64</v>
      </c>
      <c r="B51" s="32" t="s">
        <v>11</v>
      </c>
      <c r="C51" s="28">
        <f>SUM(E51:O51)</f>
        <v>519815</v>
      </c>
      <c r="D51" s="29"/>
      <c r="E51" s="28">
        <v>161587</v>
      </c>
      <c r="F51" s="29"/>
      <c r="G51" s="28">
        <v>129995</v>
      </c>
      <c r="H51" s="29"/>
      <c r="I51" s="28">
        <v>39920</v>
      </c>
      <c r="J51" s="29"/>
      <c r="K51" s="28">
        <v>0</v>
      </c>
      <c r="L51" s="29"/>
      <c r="M51" s="28">
        <v>188313</v>
      </c>
      <c r="N51" s="29"/>
      <c r="O51" s="28">
        <v>0</v>
      </c>
      <c r="P51" s="31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s="4" customFormat="1" ht="13.5" customHeight="1">
      <c r="A52" s="22"/>
      <c r="B52" s="25"/>
      <c r="C52" s="29"/>
      <c r="D52" s="26"/>
      <c r="E52" s="29"/>
      <c r="F52" s="26"/>
      <c r="G52" s="29"/>
      <c r="H52" s="26"/>
      <c r="I52" s="29"/>
      <c r="J52" s="26"/>
      <c r="K52" s="29"/>
      <c r="L52" s="26"/>
      <c r="M52" s="29"/>
      <c r="N52" s="26"/>
      <c r="O52" s="29"/>
      <c r="P52" s="22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s="6" customFormat="1" ht="13.5" customHeight="1">
      <c r="A53" s="31" t="s">
        <v>41</v>
      </c>
      <c r="B53" s="32" t="s">
        <v>11</v>
      </c>
      <c r="C53" s="28">
        <f>SUM(E53:O53)</f>
        <v>39095</v>
      </c>
      <c r="D53" s="29"/>
      <c r="E53" s="28">
        <v>0</v>
      </c>
      <c r="F53" s="29"/>
      <c r="G53" s="28">
        <v>0</v>
      </c>
      <c r="H53" s="29"/>
      <c r="I53" s="28">
        <v>0</v>
      </c>
      <c r="J53" s="29"/>
      <c r="K53" s="28">
        <v>0</v>
      </c>
      <c r="L53" s="29"/>
      <c r="M53" s="28">
        <v>39095</v>
      </c>
      <c r="N53" s="29"/>
      <c r="O53" s="28">
        <v>0</v>
      </c>
      <c r="P53" s="31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s="4" customFormat="1" ht="13.5" customHeight="1">
      <c r="A54" s="22"/>
      <c r="B54" s="25"/>
      <c r="C54" s="29"/>
      <c r="D54" s="26"/>
      <c r="E54" s="29"/>
      <c r="F54" s="26"/>
      <c r="G54" s="29"/>
      <c r="H54" s="26"/>
      <c r="I54" s="29"/>
      <c r="J54" s="26"/>
      <c r="K54" s="29"/>
      <c r="L54" s="26"/>
      <c r="M54" s="29"/>
      <c r="N54" s="26"/>
      <c r="O54" s="29"/>
      <c r="P54" s="22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s="6" customFormat="1" ht="13.5" customHeight="1">
      <c r="A55" s="31" t="s">
        <v>42</v>
      </c>
      <c r="B55" s="32" t="s">
        <v>11</v>
      </c>
      <c r="C55" s="28">
        <f>SUM(E55:O55)</f>
        <v>1344547</v>
      </c>
      <c r="D55" s="29"/>
      <c r="E55" s="28">
        <v>913139</v>
      </c>
      <c r="F55" s="29"/>
      <c r="G55" s="28">
        <v>56748</v>
      </c>
      <c r="H55" s="29"/>
      <c r="I55" s="28">
        <v>266804</v>
      </c>
      <c r="J55" s="29"/>
      <c r="K55" s="28">
        <v>8566</v>
      </c>
      <c r="L55" s="29"/>
      <c r="M55" s="28">
        <v>95217</v>
      </c>
      <c r="N55" s="29"/>
      <c r="O55" s="28">
        <v>4073</v>
      </c>
      <c r="P55" s="31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s="4" customFormat="1" ht="13.5" customHeight="1">
      <c r="A56" s="22"/>
      <c r="B56" s="25" t="s">
        <v>11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s="4" customFormat="1" ht="13.5" customHeight="1">
      <c r="A57" s="22" t="s">
        <v>43</v>
      </c>
      <c r="B57" s="25" t="s">
        <v>11</v>
      </c>
      <c r="C57" s="26" t="s">
        <v>11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4" customFormat="1" ht="13.5" customHeight="1">
      <c r="A58" s="22" t="s">
        <v>63</v>
      </c>
      <c r="B58" s="25"/>
      <c r="P58" s="2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4" customFormat="1" ht="13.5" customHeight="1">
      <c r="A59" s="22" t="s">
        <v>62</v>
      </c>
      <c r="B59" s="25"/>
      <c r="C59" s="26">
        <f aca="true" t="shared" si="0" ref="C59:C64">SUM(E59:O59)</f>
        <v>34991</v>
      </c>
      <c r="D59" s="26"/>
      <c r="E59" s="26">
        <v>19171</v>
      </c>
      <c r="F59" s="26"/>
      <c r="G59" s="26">
        <v>507</v>
      </c>
      <c r="H59" s="26"/>
      <c r="I59" s="26">
        <v>4497</v>
      </c>
      <c r="J59" s="26"/>
      <c r="K59" s="26">
        <v>0</v>
      </c>
      <c r="L59" s="26"/>
      <c r="M59" s="26">
        <v>10816</v>
      </c>
      <c r="N59" s="26"/>
      <c r="O59" s="26">
        <v>0</v>
      </c>
      <c r="P59" s="2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3.5" customHeight="1">
      <c r="A60" s="22" t="s">
        <v>47</v>
      </c>
      <c r="B60" s="25" t="s">
        <v>11</v>
      </c>
      <c r="C60" s="26">
        <f t="shared" si="0"/>
        <v>400792</v>
      </c>
      <c r="D60" s="26"/>
      <c r="E60" s="26">
        <v>231162</v>
      </c>
      <c r="F60" s="26"/>
      <c r="G60" s="26">
        <v>42469</v>
      </c>
      <c r="H60" s="26"/>
      <c r="I60" s="26">
        <v>68900</v>
      </c>
      <c r="J60" s="26"/>
      <c r="K60" s="26">
        <v>1981</v>
      </c>
      <c r="L60" s="26"/>
      <c r="M60" s="26">
        <v>56280</v>
      </c>
      <c r="N60" s="26"/>
      <c r="O60" s="26">
        <v>0</v>
      </c>
      <c r="P60" s="2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ht="13.5" customHeight="1">
      <c r="A61" s="22" t="s">
        <v>48</v>
      </c>
      <c r="B61" s="25"/>
      <c r="C61" s="26">
        <f t="shared" si="0"/>
        <v>9872</v>
      </c>
      <c r="D61" s="26"/>
      <c r="E61" s="26">
        <v>250</v>
      </c>
      <c r="F61" s="26"/>
      <c r="G61" s="26">
        <v>500</v>
      </c>
      <c r="H61" s="26"/>
      <c r="I61" s="26">
        <v>184</v>
      </c>
      <c r="J61" s="26"/>
      <c r="K61" s="26">
        <v>0</v>
      </c>
      <c r="L61" s="26"/>
      <c r="M61" s="26">
        <v>8938</v>
      </c>
      <c r="N61" s="26"/>
      <c r="O61" s="26">
        <v>0</v>
      </c>
      <c r="P61" s="2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ht="13.5" customHeight="1">
      <c r="A62" s="22" t="s">
        <v>49</v>
      </c>
      <c r="B62" s="25" t="s">
        <v>11</v>
      </c>
      <c r="C62" s="26">
        <f t="shared" si="0"/>
        <v>2234</v>
      </c>
      <c r="D62" s="26"/>
      <c r="E62" s="26">
        <v>0</v>
      </c>
      <c r="F62" s="26"/>
      <c r="G62" s="26">
        <v>0</v>
      </c>
      <c r="H62" s="26"/>
      <c r="I62" s="26">
        <v>0</v>
      </c>
      <c r="J62" s="26"/>
      <c r="K62" s="26">
        <v>0</v>
      </c>
      <c r="L62" s="26"/>
      <c r="M62" s="26">
        <v>2234</v>
      </c>
      <c r="N62" s="26"/>
      <c r="O62" s="26">
        <v>0</v>
      </c>
      <c r="P62" s="2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ht="13.5" customHeight="1">
      <c r="A63" s="22" t="s">
        <v>50</v>
      </c>
      <c r="B63" s="25" t="s">
        <v>11</v>
      </c>
      <c r="C63" s="28">
        <f t="shared" si="0"/>
        <v>27332</v>
      </c>
      <c r="D63" s="26"/>
      <c r="E63" s="28">
        <v>0</v>
      </c>
      <c r="F63" s="26"/>
      <c r="G63" s="28">
        <v>0</v>
      </c>
      <c r="H63" s="26"/>
      <c r="I63" s="28">
        <v>0</v>
      </c>
      <c r="J63" s="26"/>
      <c r="K63" s="28">
        <v>0</v>
      </c>
      <c r="L63" s="26"/>
      <c r="M63" s="28">
        <v>27332</v>
      </c>
      <c r="N63" s="26"/>
      <c r="O63" s="28">
        <v>0</v>
      </c>
      <c r="P63" s="2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ht="13.5" customHeight="1">
      <c r="A64" s="22" t="s">
        <v>46</v>
      </c>
      <c r="B64" s="25" t="s">
        <v>11</v>
      </c>
      <c r="C64" s="28">
        <f t="shared" si="0"/>
        <v>475221</v>
      </c>
      <c r="D64" s="26"/>
      <c r="E64" s="28">
        <f>SUM(E59:E63)</f>
        <v>250583</v>
      </c>
      <c r="F64" s="26"/>
      <c r="G64" s="28">
        <f>SUM(G59:G63)</f>
        <v>43476</v>
      </c>
      <c r="H64" s="26"/>
      <c r="I64" s="28">
        <f>SUM(I59:I63)</f>
        <v>73581</v>
      </c>
      <c r="J64" s="26"/>
      <c r="K64" s="28">
        <f>SUM(K59:K63)</f>
        <v>1981</v>
      </c>
      <c r="L64" s="26"/>
      <c r="M64" s="28">
        <f>SUM(M59:M63)</f>
        <v>105600</v>
      </c>
      <c r="N64" s="26" t="str">
        <f>IF(SUM(N60:N63)=0,"        --",(SUM(N60:N63)))</f>
        <v>        --</v>
      </c>
      <c r="O64" s="28">
        <f>SUM(O59:O63)</f>
        <v>0</v>
      </c>
      <c r="P64" s="2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ht="13.5" customHeight="1">
      <c r="A65" s="22"/>
      <c r="B65" s="25" t="s">
        <v>11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4" customFormat="1" ht="13.5" customHeight="1">
      <c r="A66" s="22" t="s">
        <v>44</v>
      </c>
      <c r="B66" s="25" t="s">
        <v>11</v>
      </c>
      <c r="C66" s="29"/>
      <c r="D66" s="26"/>
      <c r="E66" s="29"/>
      <c r="F66" s="26"/>
      <c r="G66" s="29"/>
      <c r="H66" s="26"/>
      <c r="I66" s="29"/>
      <c r="J66" s="26"/>
      <c r="K66" s="29"/>
      <c r="L66" s="26"/>
      <c r="M66" s="29"/>
      <c r="N66" s="26"/>
      <c r="O66" s="29"/>
      <c r="P66" s="2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6" customFormat="1" ht="13.5" customHeight="1">
      <c r="A67" s="31" t="s">
        <v>45</v>
      </c>
      <c r="B67" s="32" t="s">
        <v>11</v>
      </c>
      <c r="C67" s="28">
        <f>SUM(E67:O67)</f>
        <v>16311</v>
      </c>
      <c r="D67" s="29"/>
      <c r="E67" s="28">
        <v>0</v>
      </c>
      <c r="F67" s="29"/>
      <c r="G67" s="28">
        <v>0</v>
      </c>
      <c r="H67" s="29"/>
      <c r="I67" s="28">
        <v>0</v>
      </c>
      <c r="J67" s="29"/>
      <c r="K67" s="28">
        <v>0</v>
      </c>
      <c r="L67" s="29"/>
      <c r="M67" s="28">
        <v>16311</v>
      </c>
      <c r="N67" s="29"/>
      <c r="O67" s="28">
        <v>0</v>
      </c>
      <c r="P67" s="31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s="4" customFormat="1" ht="13.5" customHeight="1">
      <c r="A68" s="22"/>
      <c r="B68" s="25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2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4" customFormat="1" ht="13.5" customHeight="1">
      <c r="A69" s="22" t="s">
        <v>24</v>
      </c>
      <c r="B69" s="25" t="s">
        <v>11</v>
      </c>
      <c r="C69" s="28">
        <f>SUM(E69:O69)</f>
        <v>2394989</v>
      </c>
      <c r="D69" s="26"/>
      <c r="E69" s="28">
        <f>+E51+E55+E64+E67+E53</f>
        <v>1325309</v>
      </c>
      <c r="F69" s="26"/>
      <c r="G69" s="28">
        <f>+G51+G53+G55+G64+G67</f>
        <v>230219</v>
      </c>
      <c r="H69" s="26"/>
      <c r="I69" s="28">
        <f>+I51+I55+I64+I67+I53</f>
        <v>380305</v>
      </c>
      <c r="J69" s="26"/>
      <c r="K69" s="28">
        <f>+K51+K55+K64+K67+K53</f>
        <v>10547</v>
      </c>
      <c r="L69" s="26"/>
      <c r="M69" s="28">
        <f>+M51+M53+M55+M64+M67</f>
        <v>444536</v>
      </c>
      <c r="N69" s="26"/>
      <c r="O69" s="28">
        <f>+O51+O55+O64+O67+O53</f>
        <v>4073</v>
      </c>
      <c r="P69" s="2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ht="13.5" customHeight="1">
      <c r="A70" s="22"/>
      <c r="B70" s="25" t="s">
        <v>11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4" customFormat="1" ht="13.5" customHeight="1">
      <c r="A71" s="22" t="s">
        <v>18</v>
      </c>
      <c r="B71" s="25" t="s">
        <v>11</v>
      </c>
      <c r="C71" s="26" t="s">
        <v>11</v>
      </c>
      <c r="D71" s="26"/>
      <c r="E71" s="26" t="s">
        <v>11</v>
      </c>
      <c r="F71" s="26" t="s">
        <v>11</v>
      </c>
      <c r="G71" s="26" t="s">
        <v>11</v>
      </c>
      <c r="H71" s="26" t="s">
        <v>11</v>
      </c>
      <c r="I71" s="26" t="s">
        <v>11</v>
      </c>
      <c r="J71" s="26" t="s">
        <v>11</v>
      </c>
      <c r="K71" s="26" t="s">
        <v>11</v>
      </c>
      <c r="L71" s="26" t="s">
        <v>11</v>
      </c>
      <c r="M71" s="26" t="s">
        <v>11</v>
      </c>
      <c r="N71" s="26" t="s">
        <v>11</v>
      </c>
      <c r="O71" s="26" t="s">
        <v>11</v>
      </c>
      <c r="P71" s="22" t="s">
        <v>11</v>
      </c>
      <c r="Q71" s="3" t="s">
        <v>11</v>
      </c>
      <c r="R71" s="3" t="s">
        <v>11</v>
      </c>
      <c r="S71" s="3" t="s">
        <v>11</v>
      </c>
      <c r="T71" s="3" t="s">
        <v>11</v>
      </c>
      <c r="U71" s="3" t="s">
        <v>11</v>
      </c>
      <c r="V71" s="3" t="s">
        <v>11</v>
      </c>
      <c r="W71" s="3" t="s">
        <v>11</v>
      </c>
      <c r="X71" s="3" t="s">
        <v>11</v>
      </c>
      <c r="Y71" s="3" t="s">
        <v>11</v>
      </c>
      <c r="Z71" s="3" t="s">
        <v>11</v>
      </c>
      <c r="AA71" s="3" t="s">
        <v>11</v>
      </c>
      <c r="AB71" s="3" t="s">
        <v>11</v>
      </c>
      <c r="AC71" s="3" t="s">
        <v>11</v>
      </c>
      <c r="AD71" s="3" t="s">
        <v>11</v>
      </c>
      <c r="AE71" s="3" t="s">
        <v>11</v>
      </c>
      <c r="AF71" s="3" t="s">
        <v>11</v>
      </c>
      <c r="AG71" s="3" t="s">
        <v>11</v>
      </c>
      <c r="AH71" s="3" t="s">
        <v>11</v>
      </c>
      <c r="AI71" s="3" t="s">
        <v>11</v>
      </c>
      <c r="AJ71" s="3" t="s">
        <v>11</v>
      </c>
      <c r="AK71" s="3" t="s">
        <v>11</v>
      </c>
      <c r="AL71" s="3" t="s">
        <v>11</v>
      </c>
      <c r="AM71" s="3" t="s">
        <v>11</v>
      </c>
      <c r="AN71" s="3" t="s">
        <v>11</v>
      </c>
      <c r="AO71" s="3" t="s">
        <v>11</v>
      </c>
    </row>
    <row r="72" spans="1:41" s="4" customFormat="1" ht="13.5" customHeight="1">
      <c r="A72" s="22" t="s">
        <v>38</v>
      </c>
      <c r="B72" s="25" t="s">
        <v>11</v>
      </c>
      <c r="C72" s="28">
        <f>SUM(E72:O72)</f>
        <v>738334</v>
      </c>
      <c r="D72" s="26"/>
      <c r="E72" s="28">
        <v>38550</v>
      </c>
      <c r="F72" s="26"/>
      <c r="G72" s="28">
        <v>46259</v>
      </c>
      <c r="H72" s="26"/>
      <c r="I72" s="28">
        <v>11565</v>
      </c>
      <c r="J72" s="26"/>
      <c r="K72" s="28">
        <v>0</v>
      </c>
      <c r="L72" s="26"/>
      <c r="M72" s="28">
        <v>641960</v>
      </c>
      <c r="N72" s="26"/>
      <c r="O72" s="28">
        <v>0</v>
      </c>
      <c r="P72" s="22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4" customFormat="1" ht="13.5" customHeight="1">
      <c r="A73" s="22"/>
      <c r="B73" s="25" t="s">
        <v>11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4" customFormat="1" ht="13.5" customHeight="1">
      <c r="A74" s="22" t="s">
        <v>51</v>
      </c>
      <c r="B74" s="25" t="s">
        <v>11</v>
      </c>
      <c r="C74" s="26" t="s">
        <v>11</v>
      </c>
      <c r="D74" s="26"/>
      <c r="E74" s="26" t="s">
        <v>11</v>
      </c>
      <c r="F74" s="26" t="s">
        <v>11</v>
      </c>
      <c r="G74" s="26" t="s">
        <v>11</v>
      </c>
      <c r="H74" s="26" t="s">
        <v>11</v>
      </c>
      <c r="I74" s="26" t="s">
        <v>11</v>
      </c>
      <c r="J74" s="26" t="s">
        <v>11</v>
      </c>
      <c r="K74" s="26" t="s">
        <v>11</v>
      </c>
      <c r="L74" s="26" t="s">
        <v>11</v>
      </c>
      <c r="M74" s="26" t="s">
        <v>11</v>
      </c>
      <c r="N74" s="26" t="s">
        <v>11</v>
      </c>
      <c r="O74" s="26" t="s">
        <v>11</v>
      </c>
      <c r="P74" s="2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4" customFormat="1" ht="13.5" customHeight="1">
      <c r="A75" s="22" t="s">
        <v>52</v>
      </c>
      <c r="B75" s="25" t="s">
        <v>11</v>
      </c>
      <c r="C75" s="26">
        <f aca="true" t="shared" si="1" ref="C75:C81">SUM(E75:O75)</f>
        <v>506025</v>
      </c>
      <c r="D75" s="26"/>
      <c r="E75" s="26">
        <v>6000</v>
      </c>
      <c r="F75" s="26"/>
      <c r="G75" s="26">
        <v>97748</v>
      </c>
      <c r="H75" s="26"/>
      <c r="I75" s="26">
        <v>23808</v>
      </c>
      <c r="J75" s="26"/>
      <c r="K75" s="26">
        <v>0</v>
      </c>
      <c r="L75" s="26"/>
      <c r="M75" s="26">
        <v>368957</v>
      </c>
      <c r="N75" s="26"/>
      <c r="O75" s="26">
        <v>9512</v>
      </c>
      <c r="P75" s="22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4" customFormat="1" ht="13.5" customHeight="1">
      <c r="A76" s="22" t="s">
        <v>53</v>
      </c>
      <c r="B76" s="25" t="s">
        <v>11</v>
      </c>
      <c r="C76" s="26">
        <f t="shared" si="1"/>
        <v>50747</v>
      </c>
      <c r="D76" s="26"/>
      <c r="E76" s="26">
        <v>0</v>
      </c>
      <c r="F76" s="26"/>
      <c r="G76" s="26">
        <v>0</v>
      </c>
      <c r="H76" s="26"/>
      <c r="I76" s="26">
        <v>0</v>
      </c>
      <c r="J76" s="26"/>
      <c r="K76" s="26">
        <v>0</v>
      </c>
      <c r="L76" s="26"/>
      <c r="M76" s="26">
        <v>50747</v>
      </c>
      <c r="N76" s="26"/>
      <c r="O76" s="26">
        <v>0</v>
      </c>
      <c r="P76" s="2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4" customFormat="1" ht="13.5" customHeight="1">
      <c r="A77" s="22" t="s">
        <v>54</v>
      </c>
      <c r="B77" s="25" t="s">
        <v>11</v>
      </c>
      <c r="C77" s="26">
        <f t="shared" si="1"/>
        <v>351653</v>
      </c>
      <c r="D77" s="26"/>
      <c r="E77" s="26">
        <v>0</v>
      </c>
      <c r="F77" s="26"/>
      <c r="G77" s="26">
        <v>0</v>
      </c>
      <c r="H77" s="26"/>
      <c r="I77" s="26">
        <v>0</v>
      </c>
      <c r="J77" s="26"/>
      <c r="K77" s="26">
        <v>0</v>
      </c>
      <c r="L77" s="26"/>
      <c r="M77" s="26">
        <f>351654-1</f>
        <v>351653</v>
      </c>
      <c r="N77" s="26"/>
      <c r="O77" s="26">
        <v>0</v>
      </c>
      <c r="P77" s="2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4" customFormat="1" ht="13.5" customHeight="1">
      <c r="A78" s="22" t="s">
        <v>55</v>
      </c>
      <c r="B78" s="25" t="s">
        <v>11</v>
      </c>
      <c r="C78" s="28">
        <f t="shared" si="1"/>
        <v>15000</v>
      </c>
      <c r="D78" s="26"/>
      <c r="E78" s="28">
        <v>0</v>
      </c>
      <c r="F78" s="26"/>
      <c r="G78" s="28">
        <v>0</v>
      </c>
      <c r="H78" s="26"/>
      <c r="I78" s="28">
        <v>0</v>
      </c>
      <c r="J78" s="26"/>
      <c r="K78" s="28">
        <v>0</v>
      </c>
      <c r="L78" s="26"/>
      <c r="M78" s="28">
        <v>15000</v>
      </c>
      <c r="N78" s="26"/>
      <c r="O78" s="28">
        <v>0</v>
      </c>
      <c r="P78" s="2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4" customFormat="1" ht="13.5" customHeight="1">
      <c r="A79" s="22" t="s">
        <v>56</v>
      </c>
      <c r="B79" s="25" t="s">
        <v>11</v>
      </c>
      <c r="C79" s="28">
        <f t="shared" si="1"/>
        <v>923425</v>
      </c>
      <c r="D79" s="26"/>
      <c r="E79" s="28">
        <f>SUM(E75:E78)</f>
        <v>6000</v>
      </c>
      <c r="F79" s="26"/>
      <c r="G79" s="28">
        <f>SUM(G75:G78)</f>
        <v>97748</v>
      </c>
      <c r="H79" s="26"/>
      <c r="I79" s="28">
        <f>SUM(I75:I78)</f>
        <v>23808</v>
      </c>
      <c r="J79" s="26"/>
      <c r="K79" s="28">
        <f>SUM(K75:K78)</f>
        <v>0</v>
      </c>
      <c r="L79" s="26"/>
      <c r="M79" s="28">
        <f>SUM(M75:M78)</f>
        <v>786357</v>
      </c>
      <c r="N79" s="26"/>
      <c r="O79" s="28">
        <f>SUM(O75:O78)</f>
        <v>9512</v>
      </c>
      <c r="P79" s="2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4" customFormat="1" ht="13.5" customHeight="1">
      <c r="A80" s="22"/>
      <c r="B80" s="25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4" customFormat="1" ht="13.5" customHeight="1">
      <c r="A81" s="22" t="s">
        <v>25</v>
      </c>
      <c r="B81" s="25" t="s">
        <v>11</v>
      </c>
      <c r="C81" s="28">
        <f t="shared" si="1"/>
        <v>1661759</v>
      </c>
      <c r="D81" s="26"/>
      <c r="E81" s="28">
        <f>E72+E79</f>
        <v>44550</v>
      </c>
      <c r="F81" s="26"/>
      <c r="G81" s="28">
        <f>G72+G79</f>
        <v>144007</v>
      </c>
      <c r="H81" s="26"/>
      <c r="I81" s="28">
        <f>I72+I79</f>
        <v>35373</v>
      </c>
      <c r="J81" s="26"/>
      <c r="K81" s="28">
        <f>K72+K79</f>
        <v>0</v>
      </c>
      <c r="L81" s="26"/>
      <c r="M81" s="28">
        <f>M72+M79</f>
        <v>1428317</v>
      </c>
      <c r="N81" s="26"/>
      <c r="O81" s="28">
        <f>O72+O79</f>
        <v>9512</v>
      </c>
      <c r="P81" s="2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4" customFormat="1" ht="13.5" customHeight="1">
      <c r="A82" s="22"/>
      <c r="B82" s="25" t="s">
        <v>11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4" customFormat="1" ht="13.5" customHeight="1">
      <c r="A83" s="22" t="s">
        <v>12</v>
      </c>
      <c r="B83" s="25" t="s">
        <v>11</v>
      </c>
      <c r="C83" s="28">
        <f>SUM(E83:O83)</f>
        <v>2133452</v>
      </c>
      <c r="D83" s="26"/>
      <c r="E83" s="28">
        <v>0</v>
      </c>
      <c r="F83" s="26"/>
      <c r="G83" s="28">
        <v>0</v>
      </c>
      <c r="H83" s="26"/>
      <c r="I83" s="28">
        <v>0</v>
      </c>
      <c r="J83" s="26"/>
      <c r="K83" s="28">
        <v>0</v>
      </c>
      <c r="L83" s="26"/>
      <c r="M83" s="28">
        <v>2133452</v>
      </c>
      <c r="N83" s="26"/>
      <c r="O83" s="28">
        <v>0</v>
      </c>
      <c r="P83" s="2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4" customFormat="1" ht="13.5" customHeight="1">
      <c r="A84" s="22"/>
      <c r="B84" s="25" t="s">
        <v>11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4" customFormat="1" ht="13.5" customHeight="1">
      <c r="A85" s="22" t="s">
        <v>57</v>
      </c>
      <c r="B85" s="25" t="s">
        <v>11</v>
      </c>
      <c r="C85" s="28">
        <f>SUM(E85:O85)</f>
        <v>19749219</v>
      </c>
      <c r="D85" s="26"/>
      <c r="E85" s="28">
        <f>E21+E27+E34+E40+E48+E69+E81+E83</f>
        <v>9366816</v>
      </c>
      <c r="F85" s="26"/>
      <c r="G85" s="28">
        <f>+G21+G27+G34+G40+G48+G69+G81+G83</f>
        <v>909028</v>
      </c>
      <c r="H85" s="26"/>
      <c r="I85" s="28">
        <f>+I21+I27+I34+I40+I48+I69+I81+I83</f>
        <v>2486843</v>
      </c>
      <c r="J85" s="26"/>
      <c r="K85" s="28">
        <f>+K21+K27+K34+K40+K48+K69+K81+K83</f>
        <v>332133</v>
      </c>
      <c r="L85" s="26"/>
      <c r="M85" s="28">
        <f>+M21+M27+M34+M40+M48+M69+M81+M83</f>
        <v>6276601</v>
      </c>
      <c r="N85" s="26"/>
      <c r="O85" s="28">
        <f>+O21+O27+O34+O40+O48+O69+O81+O83</f>
        <v>377798</v>
      </c>
      <c r="P85" s="2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4" customFormat="1" ht="13.5" customHeight="1">
      <c r="A86" s="22"/>
      <c r="B86" s="25" t="s">
        <v>11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s="4" customFormat="1" ht="13.5" customHeight="1" thickBot="1">
      <c r="A87" s="22" t="s">
        <v>26</v>
      </c>
      <c r="B87" s="25" t="s">
        <v>11</v>
      </c>
      <c r="C87" s="33">
        <f>+C85</f>
        <v>19749219</v>
      </c>
      <c r="D87" s="26"/>
      <c r="E87" s="33">
        <f>+E85</f>
        <v>9366816</v>
      </c>
      <c r="F87" s="26"/>
      <c r="G87" s="33">
        <f>+G85</f>
        <v>909028</v>
      </c>
      <c r="H87" s="26"/>
      <c r="I87" s="34">
        <f>+I85</f>
        <v>2486843</v>
      </c>
      <c r="J87" s="26"/>
      <c r="K87" s="33">
        <f>+K85</f>
        <v>332133</v>
      </c>
      <c r="L87" s="26"/>
      <c r="M87" s="33">
        <f>+M85</f>
        <v>6276601</v>
      </c>
      <c r="N87" s="26"/>
      <c r="O87" s="33">
        <f>+O85</f>
        <v>377798</v>
      </c>
      <c r="P87" s="2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s="4" customFormat="1" ht="14.25" thickTop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</sheetData>
  <sheetProtection/>
  <mergeCells count="5">
    <mergeCell ref="A1:A8"/>
    <mergeCell ref="C3:O3"/>
    <mergeCell ref="C4:O4"/>
    <mergeCell ref="C5:O5"/>
    <mergeCell ref="C6:O6"/>
  </mergeCells>
  <conditionalFormatting sqref="A13:B88 P13:IV88 C13:O57 C59:O88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fitToWidth="1" horizontalDpi="600" verticalDpi="600" orientation="landscape" r:id="rId2"/>
  <headerFooter alignWithMargins="0">
    <oddFooter>&amp;R&amp;"Goudy Old Style,Regular"&amp;10Page &amp;P of &amp;N</oddFooter>
  </headerFooter>
  <rowBreaks count="1" manualBreakCount="1">
    <brk id="4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2009-08-13T15:15:32Z</cp:lastPrinted>
  <dcterms:created xsi:type="dcterms:W3CDTF">2002-09-23T15:57:49Z</dcterms:created>
  <dcterms:modified xsi:type="dcterms:W3CDTF">2009-10-09T15:26:30Z</dcterms:modified>
  <cp:category/>
  <cp:version/>
  <cp:contentType/>
  <cp:contentStatus/>
</cp:coreProperties>
</file>