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'Sheet1'!$A$1:$H$68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<sst xmlns="http://schemas.openxmlformats.org/spreadsheetml/2006/main" count="63" uniqueCount="61">
  <si>
    <t>LSU AGRICULTURAL CENTER</t>
  </si>
  <si>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</si>
  <si>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</si>
  <si>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</si>
  <si>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</si>
  <si>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</si>
  <si>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</si>
  <si>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</si>
  <si>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</si>
  <si>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      Total Facility Planning and Control</t>
  </si>
  <si>
    <t xml:space="preserve">   Other -</t>
  </si>
  <si>
    <t xml:space="preserve">     Library and equipment funds</t>
  </si>
  <si>
    <t xml:space="preserve">         Total State of Louisiana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</si>
  <si>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</si>
  <si>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</si>
  <si>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</si>
  <si>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</si>
  <si>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</si>
  <si>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</si>
  <si>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</si>
  <si>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Calhoun research station improvements</t>
  </si>
  <si>
    <t xml:space="preserve">     Camp Grant Walker improvements</t>
  </si>
  <si>
    <t xml:space="preserve">     Central station improvements</t>
  </si>
  <si>
    <t xml:space="preserve">     Dean Lee research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</si>
  <si>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</si>
  <si>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</si>
  <si>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</si>
  <si>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</si>
  <si>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Horticulture improvements</t>
  </si>
  <si>
    <t xml:space="preserve">     Idlewild research station improvements</t>
  </si>
  <si>
    <t xml:space="preserve">     Northeast region rural development center</t>
  </si>
  <si>
    <t xml:space="preserve">     Red river research station improvements</t>
  </si>
  <si>
    <t xml:space="preserve">     River water research</t>
  </si>
  <si>
    <t xml:space="preserve">     Rosepine research station improvements</t>
  </si>
  <si>
    <t xml:space="preserve">     Shell pipeline projects</t>
  </si>
  <si>
    <t xml:space="preserve">     St. Gabriel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</si>
  <si>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</si>
  <si>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</si>
  <si>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</si>
  <si>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Citrus research station improvements</t>
  </si>
  <si>
    <t xml:space="preserve">     Crescent region parish office</t>
  </si>
  <si>
    <t xml:space="preserve">     Rice research station improvements</t>
  </si>
  <si>
    <t xml:space="preserve">     Livestock show facility</t>
  </si>
  <si>
    <t>FOR THE YEAR ENDED JUNE 30, 2007</t>
  </si>
  <si>
    <t xml:space="preserve">     Hill farm poultry houses</t>
  </si>
  <si>
    <t xml:space="preserve">     Information tech infrastructure improvements</t>
  </si>
  <si>
    <t>ANALYSIS E           ANALYSIS OF CHANGES IN UNEXPENDED PLANT FUND BALANCES           ANALYSIS E</t>
  </si>
  <si>
    <t xml:space="preserve">     Sweet potato research station improvements</t>
  </si>
  <si>
    <t xml:space="preserve">     Equipment reserves --</t>
  </si>
  <si>
    <t xml:space="preserve">       Coastal wetlands soil service center</t>
  </si>
  <si>
    <t xml:space="preserve">       Callegari water quality lab service center</t>
  </si>
  <si>
    <t xml:space="preserve">       Central analytical instruments lab service center</t>
  </si>
  <si>
    <t xml:space="preserve">       Greenhouse service center</t>
  </si>
  <si>
    <t xml:space="preserve">       LCES copy service center </t>
  </si>
  <si>
    <t xml:space="preserve"> Deposits -  Facility Planning and Control:</t>
  </si>
  <si>
    <t xml:space="preserve">     Hammond experiment station </t>
  </si>
  <si>
    <t>per spreadsheet</t>
  </si>
  <si>
    <t>sfp</t>
  </si>
  <si>
    <t xml:space="preserve">         Total deposits - Facility Planning and Control</t>
  </si>
  <si>
    <t xml:space="preserve">     Hammond experiment station office</t>
  </si>
  <si>
    <t xml:space="preserve">       Veterinary unit service center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</si>
</sst>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[$-409]h:mm:ss\ AM/PM"/>
  </numFmts>
  <fonts count="2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5" borderId="7" applyNumberFormat="0" applyFont="0" applyAlignment="0" applyProtection="0"/>
    <xf numFmtId="0" fontId="16" fillId="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3" fontId="2" fillId="0" borderId="0" xfId="42" applyFont="1" applyFill="1" applyAlignment="1" applyProtection="1">
      <alignment horizontal="right" vertical="center"/>
      <protection/>
    </xf>
    <xf numFmtId="164" fontId="2" fillId="0" borderId="0" xfId="42" applyNumberFormat="1" applyFont="1" applyFill="1" applyAlignment="1" applyProtection="1">
      <alignment vertical="center"/>
      <protection/>
    </xf>
    <xf numFmtId="43" fontId="2" fillId="0" borderId="0" xfId="42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0" fontId="0" fillId="3" borderId="0" xfId="0" applyFill="1" applyAlignment="1">
      <alignment/>
    </xf>
    <xf numFmtId="164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Alignment="1" applyProtection="1">
      <alignment vertical="center"/>
      <protection/>
    </xf>
    <xf numFmtId="164" fontId="19" fillId="6" borderId="11" xfId="42" applyNumberFormat="1" applyFont="1" applyFill="1" applyBorder="1" applyAlignment="1" applyProtection="1">
      <alignment vertical="center"/>
      <protection/>
    </xf>
    <xf numFmtId="164" fontId="19" fillId="6" borderId="12" xfId="42" applyNumberFormat="1" applyFont="1" applyFill="1" applyBorder="1" applyAlignment="1" applyProtection="1">
      <alignment vertical="center"/>
      <protection/>
    </xf>
    <xf numFmtId="164" fontId="19" fillId="6" borderId="13" xfId="42" applyNumberFormat="1" applyFont="1" applyFill="1" applyBorder="1" applyAlignment="1" applyProtection="1">
      <alignment vertical="center"/>
      <protection/>
    </xf>
    <xf numFmtId="164" fontId="19" fillId="6" borderId="14" xfId="42" applyNumberFormat="1" applyFont="1" applyFill="1" applyBorder="1" applyAlignment="1" applyProtection="1">
      <alignment vertical="center"/>
      <protection/>
    </xf>
    <xf numFmtId="164" fontId="19" fillId="6" borderId="0" xfId="42" applyNumberFormat="1" applyFont="1" applyFill="1" applyBorder="1" applyAlignment="1" applyProtection="1">
      <alignment vertical="center"/>
      <protection/>
    </xf>
    <xf numFmtId="164" fontId="19" fillId="6" borderId="15" xfId="42" applyNumberFormat="1" applyFont="1" applyFill="1" applyBorder="1" applyAlignment="1" applyProtection="1">
      <alignment vertical="center"/>
      <protection/>
    </xf>
    <xf numFmtId="164" fontId="19" fillId="6" borderId="16" xfId="42" applyNumberFormat="1" applyFont="1" applyFill="1" applyBorder="1" applyAlignment="1" applyProtection="1">
      <alignment horizontal="center" vertical="center"/>
      <protection/>
    </xf>
    <xf numFmtId="164" fontId="19" fillId="6" borderId="17" xfId="42" applyNumberFormat="1" applyFont="1" applyFill="1" applyBorder="1" applyAlignment="1" applyProtection="1">
      <alignment horizontal="center" vertical="center"/>
      <protection/>
    </xf>
    <xf numFmtId="164" fontId="19" fillId="6" borderId="18" xfId="42" applyNumberFormat="1" applyFont="1" applyFill="1" applyBorder="1" applyAlignment="1" applyProtection="1">
      <alignment horizontal="center" vertical="center"/>
      <protection/>
    </xf>
    <xf numFmtId="164" fontId="0" fillId="0" borderId="0" xfId="42" applyNumberFormat="1" applyFont="1" applyAlignment="1" applyProtection="1">
      <alignment horizontal="center" vertical="center"/>
      <protection/>
    </xf>
    <xf numFmtId="168" fontId="0" fillId="0" borderId="19" xfId="42" applyNumberFormat="1" applyFont="1" applyBorder="1" applyAlignment="1" applyProtection="1">
      <alignment horizontal="center" vertical="center"/>
      <protection/>
    </xf>
    <xf numFmtId="164" fontId="0" fillId="0" borderId="0" xfId="42" applyNumberFormat="1" applyFont="1" applyBorder="1" applyAlignment="1" applyProtection="1">
      <alignment vertical="center"/>
      <protection/>
    </xf>
    <xf numFmtId="164" fontId="0" fillId="0" borderId="19" xfId="42" applyNumberFormat="1" applyFont="1" applyBorder="1" applyAlignment="1" applyProtection="1">
      <alignment horizontal="center" vertical="center"/>
      <protection/>
    </xf>
    <xf numFmtId="164" fontId="0" fillId="0" borderId="0" xfId="42" applyNumberFormat="1" applyFont="1" applyFill="1" applyAlignment="1" applyProtection="1">
      <alignment vertical="center"/>
      <protection/>
    </xf>
    <xf numFmtId="44" fontId="0" fillId="0" borderId="0" xfId="44" applyFont="1" applyFill="1" applyAlignment="1" applyProtection="1">
      <alignment vertical="center"/>
      <protection/>
    </xf>
    <xf numFmtId="165" fontId="0" fillId="0" borderId="0" xfId="44" applyNumberFormat="1" applyFont="1" applyFill="1" applyAlignment="1" applyProtection="1">
      <alignment vertical="center"/>
      <protection/>
    </xf>
    <xf numFmtId="43" fontId="0" fillId="0" borderId="0" xfId="44" applyNumberFormat="1" applyFont="1" applyFill="1" applyAlignment="1" applyProtection="1">
      <alignment vertical="center"/>
      <protection/>
    </xf>
    <xf numFmtId="37" fontId="0" fillId="0" borderId="0" xfId="44" applyNumberFormat="1" applyFont="1" applyFill="1" applyAlignment="1" applyProtection="1">
      <alignment horizontal="right" vertical="center"/>
      <protection/>
    </xf>
    <xf numFmtId="37" fontId="0" fillId="0" borderId="0" xfId="42" applyNumberFormat="1" applyFont="1" applyFill="1" applyAlignment="1" applyProtection="1">
      <alignment horizontal="right" vertical="center"/>
      <protection/>
    </xf>
    <xf numFmtId="166" fontId="0" fillId="0" borderId="0" xfId="44" applyNumberFormat="1" applyFont="1" applyFill="1" applyAlignment="1" applyProtection="1">
      <alignment vertical="center"/>
      <protection/>
    </xf>
    <xf numFmtId="164" fontId="0" fillId="0" borderId="20" xfId="42" applyNumberFormat="1" applyFont="1" applyFill="1" applyBorder="1" applyAlignment="1" applyProtection="1">
      <alignment vertical="center"/>
      <protection/>
    </xf>
    <xf numFmtId="164" fontId="0" fillId="0" borderId="21" xfId="42" applyNumberFormat="1" applyFont="1" applyFill="1" applyBorder="1" applyAlignment="1" applyProtection="1">
      <alignment vertical="center"/>
      <protection/>
    </xf>
    <xf numFmtId="165" fontId="0" fillId="0" borderId="22" xfId="44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19" fillId="6" borderId="14" xfId="42" applyNumberFormat="1" applyFont="1" applyFill="1" applyBorder="1" applyAlignment="1" applyProtection="1">
      <alignment horizontal="center" vertical="center"/>
      <protection/>
    </xf>
    <xf numFmtId="164" fontId="19" fillId="6" borderId="0" xfId="42" applyNumberFormat="1" applyFont="1" applyFill="1" applyBorder="1" applyAlignment="1" applyProtection="1">
      <alignment horizontal="center" vertical="center"/>
      <protection/>
    </xf>
    <xf numFmtId="164" fontId="19" fillId="6" borderId="15" xfId="42" applyNumberFormat="1" applyFont="1" applyFill="1" applyBorder="1" applyAlignment="1" applyProtection="1">
      <alignment horizontal="center" vertical="center"/>
      <protection/>
    </xf>
    <xf numFmtId="0" fontId="19" fillId="6" borderId="0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34">
      <selection activeCell="A55" sqref="A55"/>
    </sheetView>
  </sheetViews>
  <sheetFormatPr defaultColWidth="9.140625" defaultRowHeight="12.75"/>
  <cols>
    <col min="1" max="1" width="46.7109375" style="0" bestFit="1" customWidth="1"/>
    <col min="2" max="2" width="12.140625" style="0" bestFit="1" customWidth="1"/>
    <col min="3" max="3" width="1.7109375" style="0" customWidth="1"/>
    <col min="4" max="4" width="11.00390625" style="0" bestFit="1" customWidth="1"/>
    <col min="5" max="5" width="1.7109375" style="0" customWidth="1"/>
    <col min="6" max="6" width="12.57421875" style="0" bestFit="1" customWidth="1"/>
    <col min="7" max="7" width="1.7109375" style="0" customWidth="1"/>
    <col min="8" max="8" width="13.57421875" style="0" bestFit="1" customWidth="1"/>
  </cols>
  <sheetData>
    <row r="1" spans="1:8" ht="13.5" thickBot="1">
      <c r="A1" s="10"/>
      <c r="B1" s="10"/>
      <c r="C1" s="10"/>
      <c r="D1" s="10"/>
      <c r="E1" s="10"/>
      <c r="F1" s="10"/>
      <c r="G1" s="10"/>
      <c r="H1" s="10"/>
    </row>
    <row r="2" spans="1:8" ht="10.5" customHeight="1">
      <c r="A2" s="11"/>
      <c r="B2" s="12"/>
      <c r="C2" s="12"/>
      <c r="D2" s="12"/>
      <c r="E2" s="12"/>
      <c r="F2" s="12"/>
      <c r="G2" s="12"/>
      <c r="H2" s="13"/>
    </row>
    <row r="3" spans="1:8" ht="12.75">
      <c r="A3" s="39" t="s">
        <v>0</v>
      </c>
      <c r="B3" s="40"/>
      <c r="C3" s="40"/>
      <c r="D3" s="40"/>
      <c r="E3" s="40"/>
      <c r="F3" s="40"/>
      <c r="G3" s="40"/>
      <c r="H3" s="41"/>
    </row>
    <row r="4" spans="1:8" ht="8.25" customHeight="1">
      <c r="A4" s="14"/>
      <c r="B4" s="15"/>
      <c r="C4" s="15"/>
      <c r="D4" s="15"/>
      <c r="E4" s="15"/>
      <c r="F4" s="15"/>
      <c r="G4" s="15"/>
      <c r="H4" s="16"/>
    </row>
    <row r="5" spans="1:8" ht="12.75">
      <c r="A5" s="39" t="s">
        <v>46</v>
      </c>
      <c r="B5" s="42"/>
      <c r="C5" s="42"/>
      <c r="D5" s="42"/>
      <c r="E5" s="42"/>
      <c r="F5" s="42"/>
      <c r="G5" s="42"/>
      <c r="H5" s="43"/>
    </row>
    <row r="6" spans="1:8" ht="12.75">
      <c r="A6" s="39" t="s">
        <v>43</v>
      </c>
      <c r="B6" s="40"/>
      <c r="C6" s="40"/>
      <c r="D6" s="40"/>
      <c r="E6" s="40"/>
      <c r="F6" s="40"/>
      <c r="G6" s="40"/>
      <c r="H6" s="41"/>
    </row>
    <row r="7" spans="1:8" ht="10.5" customHeight="1" thickBot="1">
      <c r="A7" s="17"/>
      <c r="B7" s="18"/>
      <c r="C7" s="18"/>
      <c r="D7" s="18"/>
      <c r="E7" s="18"/>
      <c r="F7" s="18"/>
      <c r="G7" s="18"/>
      <c r="H7" s="19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20" t="s">
        <v>1</v>
      </c>
      <c r="C9" s="10"/>
      <c r="D9" s="10"/>
      <c r="E9" s="10"/>
      <c r="F9" s="10"/>
      <c r="G9" s="10"/>
      <c r="H9" s="20" t="s">
        <v>1</v>
      </c>
    </row>
    <row r="10" spans="1:8" ht="12.75">
      <c r="A10" s="10"/>
      <c r="B10" s="21">
        <v>38899</v>
      </c>
      <c r="C10" s="22"/>
      <c r="D10" s="23" t="s">
        <v>2</v>
      </c>
      <c r="E10" s="22"/>
      <c r="F10" s="23" t="s">
        <v>3</v>
      </c>
      <c r="G10" s="22"/>
      <c r="H10" s="21">
        <v>39263</v>
      </c>
    </row>
    <row r="11" spans="1:8" s="2" customFormat="1" ht="12.75">
      <c r="A11" s="24"/>
      <c r="B11" s="24"/>
      <c r="C11" s="24"/>
      <c r="D11" s="24"/>
      <c r="E11" s="24"/>
      <c r="F11" s="24"/>
      <c r="G11" s="24"/>
      <c r="H11" s="24"/>
    </row>
    <row r="12" spans="1:30" s="8" customFormat="1" ht="12.75">
      <c r="A12" s="24" t="s">
        <v>6</v>
      </c>
      <c r="B12" s="24"/>
      <c r="C12" s="24"/>
      <c r="D12" s="24"/>
      <c r="E12" s="24"/>
      <c r="F12" s="24"/>
      <c r="G12" s="24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s="2" customFormat="1" ht="12.75">
      <c r="A13" s="24" t="s">
        <v>7</v>
      </c>
      <c r="B13" s="24"/>
      <c r="C13" s="24"/>
      <c r="D13" s="24"/>
      <c r="E13" s="24"/>
      <c r="F13" s="24"/>
      <c r="G13" s="24"/>
      <c r="H13" s="24"/>
    </row>
    <row r="14" spans="1:30" s="8" customFormat="1" ht="12.75">
      <c r="A14" s="24" t="s">
        <v>8</v>
      </c>
      <c r="B14" s="25">
        <v>0</v>
      </c>
      <c r="C14" s="24"/>
      <c r="D14" s="26">
        <v>312239</v>
      </c>
      <c r="E14" s="24"/>
      <c r="F14" s="26">
        <v>312239</v>
      </c>
      <c r="G14" s="24"/>
      <c r="H14" s="25">
        <f>B14+D14-F14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2.75">
      <c r="A15" s="24" t="s">
        <v>59</v>
      </c>
      <c r="B15" s="27">
        <v>0</v>
      </c>
      <c r="C15" s="24"/>
      <c r="D15" s="28">
        <v>50</v>
      </c>
      <c r="E15" s="29"/>
      <c r="F15" s="28">
        <v>50</v>
      </c>
      <c r="G15" s="29"/>
      <c r="H15" s="30">
        <f>B15+D15-F15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8" s="2" customFormat="1" ht="12.75">
      <c r="A16" s="24" t="s">
        <v>42</v>
      </c>
      <c r="B16" s="24">
        <v>0</v>
      </c>
      <c r="C16" s="24"/>
      <c r="D16" s="24">
        <v>107289</v>
      </c>
      <c r="E16" s="24"/>
      <c r="F16" s="24">
        <v>107289</v>
      </c>
      <c r="G16" s="24"/>
      <c r="H16" s="24">
        <f>B16+D16-F16</f>
        <v>0</v>
      </c>
    </row>
    <row r="17" spans="1:30" s="8" customFormat="1" ht="12.75">
      <c r="A17" s="24" t="s">
        <v>9</v>
      </c>
      <c r="B17" s="31">
        <f>SUM(B14:B16)</f>
        <v>0</v>
      </c>
      <c r="C17" s="24"/>
      <c r="D17" s="31">
        <f>SUM(D14:D16)</f>
        <v>419578</v>
      </c>
      <c r="E17" s="24"/>
      <c r="F17" s="31">
        <f>SUM(F14:F16)</f>
        <v>419578</v>
      </c>
      <c r="G17" s="24"/>
      <c r="H17" s="31">
        <f>SUM(H14:H16)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8" s="2" customFormat="1" ht="12.75">
      <c r="A18" s="24" t="s">
        <v>10</v>
      </c>
      <c r="B18" s="24"/>
      <c r="C18" s="24"/>
      <c r="D18" s="24"/>
      <c r="E18" s="24"/>
      <c r="F18" s="24"/>
      <c r="G18" s="24"/>
      <c r="H18" s="24"/>
    </row>
    <row r="19" spans="1:30" s="8" customFormat="1" ht="12.75">
      <c r="A19" s="24" t="s">
        <v>11</v>
      </c>
      <c r="B19" s="24">
        <v>0</v>
      </c>
      <c r="C19" s="24"/>
      <c r="D19" s="24">
        <v>22150</v>
      </c>
      <c r="E19" s="24"/>
      <c r="F19" s="24">
        <v>22150</v>
      </c>
      <c r="G19" s="24"/>
      <c r="H19" s="24">
        <f>B19+D19-F19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8" s="2" customFormat="1" ht="12.75">
      <c r="A20" s="24" t="s">
        <v>12</v>
      </c>
      <c r="B20" s="31">
        <v>0</v>
      </c>
      <c r="C20" s="24"/>
      <c r="D20" s="31">
        <f>SUM(D17+D19)</f>
        <v>441728</v>
      </c>
      <c r="E20" s="24"/>
      <c r="F20" s="31">
        <f>SUM(F17+F19)</f>
        <v>441728</v>
      </c>
      <c r="G20" s="24"/>
      <c r="H20" s="31">
        <f>B20+D20-F20</f>
        <v>0</v>
      </c>
    </row>
    <row r="21" spans="1:30" s="8" customFormat="1" ht="12.75">
      <c r="A21" s="24"/>
      <c r="B21" s="24"/>
      <c r="C21" s="24"/>
      <c r="D21" s="24"/>
      <c r="E21" s="24"/>
      <c r="F21" s="24"/>
      <c r="G21" s="24"/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8" s="2" customFormat="1" ht="12.75">
      <c r="A22" s="24" t="s">
        <v>13</v>
      </c>
      <c r="B22" s="24"/>
      <c r="C22" s="24"/>
      <c r="D22" s="24"/>
      <c r="E22" s="24"/>
      <c r="F22" s="24"/>
      <c r="G22" s="24"/>
      <c r="H22" s="24"/>
    </row>
    <row r="23" spans="1:30" s="8" customFormat="1" ht="12.75">
      <c r="A23" s="24" t="s">
        <v>14</v>
      </c>
      <c r="B23" s="24"/>
      <c r="C23" s="24"/>
      <c r="D23" s="24"/>
      <c r="E23" s="24"/>
      <c r="F23" s="24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8" customFormat="1" ht="12.75">
      <c r="A24" s="24" t="s">
        <v>48</v>
      </c>
      <c r="B24" s="24"/>
      <c r="C24" s="24"/>
      <c r="D24" s="24"/>
      <c r="E24" s="24"/>
      <c r="F24" s="24"/>
      <c r="G24" s="24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8" customFormat="1" ht="12.75">
      <c r="A25" s="24" t="s">
        <v>50</v>
      </c>
      <c r="B25" s="24">
        <v>6397</v>
      </c>
      <c r="C25" s="24"/>
      <c r="D25" s="24">
        <v>13524</v>
      </c>
      <c r="E25" s="24"/>
      <c r="F25" s="24">
        <v>0</v>
      </c>
      <c r="G25" s="24"/>
      <c r="H25" s="24">
        <f aca="true" t="shared" si="0" ref="H25:H30">B25+D25-F25</f>
        <v>19921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8" s="2" customFormat="1" ht="12.75">
      <c r="A26" s="24" t="s">
        <v>51</v>
      </c>
      <c r="B26" s="24">
        <v>5904</v>
      </c>
      <c r="C26" s="24"/>
      <c r="D26" s="24">
        <v>5904</v>
      </c>
      <c r="E26" s="24"/>
      <c r="F26" s="24">
        <v>0</v>
      </c>
      <c r="G26" s="24"/>
      <c r="H26" s="24">
        <f t="shared" si="0"/>
        <v>11808</v>
      </c>
    </row>
    <row r="27" spans="1:8" s="2" customFormat="1" ht="12.75">
      <c r="A27" s="24" t="s">
        <v>49</v>
      </c>
      <c r="B27" s="24">
        <v>0</v>
      </c>
      <c r="C27" s="24"/>
      <c r="D27" s="24">
        <v>543</v>
      </c>
      <c r="E27" s="24"/>
      <c r="F27" s="24">
        <v>0</v>
      </c>
      <c r="G27" s="24"/>
      <c r="H27" s="24">
        <f t="shared" si="0"/>
        <v>543</v>
      </c>
    </row>
    <row r="28" spans="1:30" s="8" customFormat="1" ht="12.75">
      <c r="A28" s="24" t="s">
        <v>52</v>
      </c>
      <c r="B28" s="24">
        <v>1280</v>
      </c>
      <c r="C28" s="24"/>
      <c r="D28" s="24">
        <v>2229</v>
      </c>
      <c r="E28" s="24"/>
      <c r="F28" s="24">
        <v>0</v>
      </c>
      <c r="G28" s="24"/>
      <c r="H28" s="24">
        <f t="shared" si="0"/>
        <v>3509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8" s="2" customFormat="1" ht="12.75">
      <c r="A29" s="24" t="s">
        <v>53</v>
      </c>
      <c r="B29" s="24">
        <v>130354</v>
      </c>
      <c r="C29" s="24"/>
      <c r="D29" s="24">
        <v>0</v>
      </c>
      <c r="E29" s="24"/>
      <c r="F29" s="24">
        <v>0</v>
      </c>
      <c r="G29" s="24"/>
      <c r="H29" s="24">
        <f t="shared" si="0"/>
        <v>130354</v>
      </c>
    </row>
    <row r="30" spans="1:8" s="2" customFormat="1" ht="12.75">
      <c r="A30" s="24" t="s">
        <v>60</v>
      </c>
      <c r="B30" s="24">
        <v>544</v>
      </c>
      <c r="C30" s="24"/>
      <c r="D30" s="24">
        <v>544</v>
      </c>
      <c r="E30" s="24"/>
      <c r="F30" s="24">
        <v>0</v>
      </c>
      <c r="G30" s="24"/>
      <c r="H30" s="24">
        <f t="shared" si="0"/>
        <v>1088</v>
      </c>
    </row>
    <row r="31" spans="1:30" s="8" customFormat="1" ht="12.75">
      <c r="A31" s="24" t="s">
        <v>44</v>
      </c>
      <c r="B31" s="24">
        <v>0</v>
      </c>
      <c r="C31" s="24"/>
      <c r="D31" s="24">
        <v>191065</v>
      </c>
      <c r="E31" s="24"/>
      <c r="F31" s="24">
        <v>191065</v>
      </c>
      <c r="G31" s="24"/>
      <c r="H31" s="24">
        <f>B31+D31-F31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8" customFormat="1" ht="12.75">
      <c r="A32" s="24" t="s">
        <v>17</v>
      </c>
      <c r="B32" s="32">
        <f>SUM(B25:B31)</f>
        <v>144479</v>
      </c>
      <c r="C32" s="24"/>
      <c r="D32" s="32">
        <f>SUM(D25:D31)</f>
        <v>213809</v>
      </c>
      <c r="E32" s="24"/>
      <c r="F32" s="32">
        <f>SUM(F25:F31)</f>
        <v>191065</v>
      </c>
      <c r="G32" s="24"/>
      <c r="H32" s="32">
        <f>SUM(H25:H31)</f>
        <v>167223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8" s="2" customFormat="1" ht="12.75">
      <c r="A33" s="24"/>
      <c r="B33" s="24"/>
      <c r="C33" s="24"/>
      <c r="D33" s="24"/>
      <c r="E33" s="24"/>
      <c r="F33" s="24"/>
      <c r="G33" s="24"/>
      <c r="H33" s="24"/>
    </row>
    <row r="34" spans="1:30" s="8" customFormat="1" ht="12.75">
      <c r="A34" s="24" t="s">
        <v>18</v>
      </c>
      <c r="B34" s="24"/>
      <c r="C34" s="24"/>
      <c r="D34" s="24"/>
      <c r="E34" s="24"/>
      <c r="F34" s="24"/>
      <c r="G34" s="24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8" s="2" customFormat="1" ht="12.75">
      <c r="A35" s="24" t="s">
        <v>15</v>
      </c>
      <c r="B35" s="24">
        <v>1512270</v>
      </c>
      <c r="C35" s="24"/>
      <c r="D35" s="24">
        <v>431647</v>
      </c>
      <c r="E35" s="24"/>
      <c r="F35" s="24">
        <v>128839</v>
      </c>
      <c r="G35" s="24"/>
      <c r="H35" s="24">
        <f>B35+D35-F35</f>
        <v>1815078</v>
      </c>
    </row>
    <row r="36" spans="1:8" s="2" customFormat="1" ht="12.75">
      <c r="A36" s="24" t="s">
        <v>19</v>
      </c>
      <c r="B36" s="24">
        <v>18964</v>
      </c>
      <c r="C36" s="24"/>
      <c r="D36" s="24">
        <v>0</v>
      </c>
      <c r="E36" s="24"/>
      <c r="F36" s="24">
        <v>7013</v>
      </c>
      <c r="G36" s="24"/>
      <c r="H36" s="24">
        <f>B36+D36-F36</f>
        <v>11951</v>
      </c>
    </row>
    <row r="37" spans="1:30" s="8" customFormat="1" ht="12.75">
      <c r="A37" s="24" t="s">
        <v>20</v>
      </c>
      <c r="B37" s="24">
        <v>0</v>
      </c>
      <c r="C37" s="24"/>
      <c r="D37" s="24">
        <v>378</v>
      </c>
      <c r="E37" s="24"/>
      <c r="F37" s="24">
        <v>0</v>
      </c>
      <c r="G37" s="24"/>
      <c r="H37" s="24">
        <f aca="true" t="shared" si="1" ref="H37:H44">+B37+D37-F37</f>
        <v>378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8" s="2" customFormat="1" ht="12.75">
      <c r="A38" s="24" t="s">
        <v>21</v>
      </c>
      <c r="B38" s="24">
        <v>11504</v>
      </c>
      <c r="C38" s="24"/>
      <c r="D38" s="24">
        <v>325000</v>
      </c>
      <c r="E38" s="24"/>
      <c r="F38" s="24">
        <v>153446</v>
      </c>
      <c r="G38" s="24"/>
      <c r="H38" s="24">
        <f t="shared" si="1"/>
        <v>183058</v>
      </c>
    </row>
    <row r="39" spans="1:30" s="8" customFormat="1" ht="12.75">
      <c r="A39" s="24" t="s">
        <v>22</v>
      </c>
      <c r="B39" s="24">
        <v>99308</v>
      </c>
      <c r="C39" s="24"/>
      <c r="D39" s="24">
        <v>33745</v>
      </c>
      <c r="E39" s="24"/>
      <c r="F39" s="24">
        <v>-969</v>
      </c>
      <c r="G39" s="24"/>
      <c r="H39" s="24">
        <f t="shared" si="1"/>
        <v>134022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8" s="2" customFormat="1" ht="12.75">
      <c r="A40" s="24" t="s">
        <v>39</v>
      </c>
      <c r="B40" s="24">
        <v>0</v>
      </c>
      <c r="C40" s="24"/>
      <c r="D40" s="24">
        <v>19440</v>
      </c>
      <c r="E40" s="24"/>
      <c r="F40" s="24">
        <v>-102393</v>
      </c>
      <c r="G40" s="24"/>
      <c r="H40" s="24">
        <f>+B40+D40-F40</f>
        <v>121833</v>
      </c>
    </row>
    <row r="41" spans="1:30" s="8" customFormat="1" ht="12.75">
      <c r="A41" s="24" t="s">
        <v>40</v>
      </c>
      <c r="B41" s="24">
        <v>0</v>
      </c>
      <c r="C41" s="24"/>
      <c r="D41" s="24">
        <v>0</v>
      </c>
      <c r="E41" s="24"/>
      <c r="F41" s="24">
        <v>-11498</v>
      </c>
      <c r="G41" s="24"/>
      <c r="H41" s="24">
        <f>+B41+D41-F41</f>
        <v>11498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8" s="2" customFormat="1" ht="12.75">
      <c r="A42" s="24" t="s">
        <v>23</v>
      </c>
      <c r="B42" s="24">
        <v>0</v>
      </c>
      <c r="C42" s="24"/>
      <c r="D42" s="24">
        <v>-1500</v>
      </c>
      <c r="E42" s="24"/>
      <c r="F42" s="24">
        <v>-1500</v>
      </c>
      <c r="G42" s="24"/>
      <c r="H42" s="24">
        <f t="shared" si="1"/>
        <v>0</v>
      </c>
    </row>
    <row r="43" spans="1:30" s="8" customFormat="1" ht="12.75">
      <c r="A43" s="24" t="s">
        <v>24</v>
      </c>
      <c r="B43" s="24">
        <v>104969</v>
      </c>
      <c r="C43" s="24"/>
      <c r="D43" s="24">
        <v>0</v>
      </c>
      <c r="E43" s="24"/>
      <c r="F43" s="24">
        <v>0</v>
      </c>
      <c r="G43" s="24"/>
      <c r="H43" s="24">
        <f>+B43+D43-F43</f>
        <v>104969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8" customFormat="1" ht="12.75">
      <c r="A44" s="24" t="s">
        <v>25</v>
      </c>
      <c r="B44" s="24">
        <v>19486</v>
      </c>
      <c r="C44" s="24"/>
      <c r="D44" s="24">
        <v>0</v>
      </c>
      <c r="E44" s="24"/>
      <c r="F44" s="24">
        <v>1818</v>
      </c>
      <c r="G44" s="24"/>
      <c r="H44" s="24">
        <f t="shared" si="1"/>
        <v>17668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8" customFormat="1" ht="12.75">
      <c r="A45" s="24" t="s">
        <v>26</v>
      </c>
      <c r="B45" s="24">
        <v>521248</v>
      </c>
      <c r="C45" s="24"/>
      <c r="D45" s="24">
        <v>-511000</v>
      </c>
      <c r="E45" s="24"/>
      <c r="F45" s="24">
        <v>4203</v>
      </c>
      <c r="G45" s="24"/>
      <c r="H45" s="24">
        <f>B45+D45-F45</f>
        <v>6045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8" s="2" customFormat="1" ht="12.75">
      <c r="A46" s="24" t="s">
        <v>27</v>
      </c>
      <c r="B46" s="24">
        <v>381825</v>
      </c>
      <c r="C46" s="24"/>
      <c r="D46" s="24">
        <v>29558</v>
      </c>
      <c r="E46" s="24"/>
      <c r="F46" s="24">
        <v>156159</v>
      </c>
      <c r="G46" s="24"/>
      <c r="H46" s="24">
        <f>+B46+D46-F46-1</f>
        <v>255223</v>
      </c>
    </row>
    <row r="47" spans="1:30" s="8" customFormat="1" ht="12.75">
      <c r="A47" s="24" t="s">
        <v>28</v>
      </c>
      <c r="B47" s="24">
        <v>859</v>
      </c>
      <c r="C47" s="24"/>
      <c r="D47" s="24">
        <v>0</v>
      </c>
      <c r="E47" s="24"/>
      <c r="F47" s="24">
        <v>0</v>
      </c>
      <c r="G47" s="24"/>
      <c r="H47" s="24">
        <f aca="true" t="shared" si="2" ref="H47:H52">+B47+D47-F47</f>
        <v>859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8" s="2" customFormat="1" ht="12.75">
      <c r="A48" s="24" t="s">
        <v>29</v>
      </c>
      <c r="B48" s="24">
        <v>4293</v>
      </c>
      <c r="C48" s="24"/>
      <c r="D48" s="24">
        <v>16239</v>
      </c>
      <c r="E48" s="24"/>
      <c r="F48" s="24">
        <v>20475</v>
      </c>
      <c r="G48" s="24"/>
      <c r="H48" s="24">
        <f t="shared" si="2"/>
        <v>57</v>
      </c>
    </row>
    <row r="49" spans="1:8" s="2" customFormat="1" ht="12.75">
      <c r="A49" s="24" t="s">
        <v>45</v>
      </c>
      <c r="B49" s="24">
        <v>0</v>
      </c>
      <c r="C49" s="24"/>
      <c r="D49" s="24">
        <v>60000</v>
      </c>
      <c r="E49" s="24"/>
      <c r="F49" s="24">
        <v>0</v>
      </c>
      <c r="G49" s="24"/>
      <c r="H49" s="24">
        <f t="shared" si="2"/>
        <v>60000</v>
      </c>
    </row>
    <row r="50" spans="1:8" s="2" customFormat="1" ht="12.75">
      <c r="A50" s="24" t="s">
        <v>16</v>
      </c>
      <c r="B50" s="24">
        <v>47158</v>
      </c>
      <c r="C50" s="24"/>
      <c r="D50" s="24">
        <v>0</v>
      </c>
      <c r="E50" s="24"/>
      <c r="F50" s="24">
        <v>1993</v>
      </c>
      <c r="G50" s="24"/>
      <c r="H50" s="24">
        <f t="shared" si="2"/>
        <v>45165</v>
      </c>
    </row>
    <row r="51" spans="1:30" s="8" customFormat="1" ht="12.75">
      <c r="A51" s="24" t="s">
        <v>30</v>
      </c>
      <c r="B51" s="24">
        <v>0</v>
      </c>
      <c r="C51" s="24"/>
      <c r="D51" s="24">
        <v>855</v>
      </c>
      <c r="E51" s="24"/>
      <c r="F51" s="24">
        <v>0</v>
      </c>
      <c r="G51" s="24"/>
      <c r="H51" s="24">
        <f t="shared" si="2"/>
        <v>855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8" s="2" customFormat="1" ht="12.75">
      <c r="A52" s="24" t="s">
        <v>31</v>
      </c>
      <c r="B52" s="24">
        <v>2194</v>
      </c>
      <c r="C52" s="24"/>
      <c r="D52" s="24">
        <v>0</v>
      </c>
      <c r="E52" s="24"/>
      <c r="F52" s="24">
        <v>228</v>
      </c>
      <c r="G52" s="24"/>
      <c r="H52" s="24">
        <f t="shared" si="2"/>
        <v>1966</v>
      </c>
    </row>
    <row r="53" spans="1:30" s="8" customFormat="1" ht="12.75">
      <c r="A53" s="24" t="s">
        <v>41</v>
      </c>
      <c r="B53" s="24">
        <v>0</v>
      </c>
      <c r="C53" s="24"/>
      <c r="D53" s="24">
        <v>-350</v>
      </c>
      <c r="E53" s="24"/>
      <c r="F53" s="24">
        <v>-350</v>
      </c>
      <c r="G53" s="24"/>
      <c r="H53" s="24">
        <f>B53+D53-F53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8" s="2" customFormat="1" ht="12.75">
      <c r="A54" s="24" t="s">
        <v>32</v>
      </c>
      <c r="B54" s="24">
        <v>4773</v>
      </c>
      <c r="C54" s="24"/>
      <c r="D54" s="24">
        <v>0</v>
      </c>
      <c r="E54" s="24"/>
      <c r="F54" s="24">
        <v>0</v>
      </c>
      <c r="G54" s="24"/>
      <c r="H54" s="24">
        <f>+B54+D54-F54</f>
        <v>4773</v>
      </c>
    </row>
    <row r="55" spans="1:30" s="8" customFormat="1" ht="12.75">
      <c r="A55" s="24" t="s">
        <v>33</v>
      </c>
      <c r="B55" s="24">
        <v>0</v>
      </c>
      <c r="C55" s="24"/>
      <c r="D55" s="24">
        <v>-470</v>
      </c>
      <c r="E55" s="24"/>
      <c r="F55" s="24">
        <v>-495</v>
      </c>
      <c r="G55" s="24"/>
      <c r="H55" s="24">
        <f>B55+D55-F55</f>
        <v>25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8" s="2" customFormat="1" ht="12.75">
      <c r="A56" s="24" t="s">
        <v>34</v>
      </c>
      <c r="B56" s="24">
        <v>400087</v>
      </c>
      <c r="C56" s="24"/>
      <c r="D56" s="24">
        <v>0</v>
      </c>
      <c r="E56" s="24"/>
      <c r="F56" s="24">
        <v>1844</v>
      </c>
      <c r="G56" s="24"/>
      <c r="H56" s="24">
        <f>B56+D56-F56</f>
        <v>398243</v>
      </c>
    </row>
    <row r="57" spans="1:30" s="8" customFormat="1" ht="12.75">
      <c r="A57" s="24" t="s">
        <v>35</v>
      </c>
      <c r="B57" s="24">
        <v>24007</v>
      </c>
      <c r="C57" s="24"/>
      <c r="D57" s="24">
        <v>-2357</v>
      </c>
      <c r="E57" s="24"/>
      <c r="F57" s="24">
        <v>-2357</v>
      </c>
      <c r="G57" s="24"/>
      <c r="H57" s="24">
        <f>+B57+D57-F57</f>
        <v>24007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8" s="2" customFormat="1" ht="12.75">
      <c r="A58" s="24" t="s">
        <v>36</v>
      </c>
      <c r="B58" s="24">
        <v>0</v>
      </c>
      <c r="C58" s="24"/>
      <c r="D58" s="24">
        <v>8063</v>
      </c>
      <c r="E58" s="24"/>
      <c r="F58" s="24">
        <v>-25579</v>
      </c>
      <c r="G58" s="24"/>
      <c r="H58" s="24">
        <f>+B58+D58-F58</f>
        <v>33642</v>
      </c>
    </row>
    <row r="59" spans="1:30" s="8" customFormat="1" ht="12.75">
      <c r="A59" s="24" t="s">
        <v>47</v>
      </c>
      <c r="B59" s="9">
        <v>13878</v>
      </c>
      <c r="C59" s="24"/>
      <c r="D59" s="24">
        <v>0</v>
      </c>
      <c r="E59" s="24"/>
      <c r="F59" s="24">
        <v>0</v>
      </c>
      <c r="G59" s="24"/>
      <c r="H59" s="24">
        <f>+B59+D59-F59</f>
        <v>13878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8" s="2" customFormat="1" ht="12.75">
      <c r="A60" s="24" t="s">
        <v>37</v>
      </c>
      <c r="B60" s="31">
        <f>SUM(B35:B59)</f>
        <v>3166823</v>
      </c>
      <c r="C60" s="24"/>
      <c r="D60" s="31">
        <f>SUM(D35:D59)</f>
        <v>409248</v>
      </c>
      <c r="E60" s="24"/>
      <c r="F60" s="31">
        <f>SUM(F35:F59)</f>
        <v>330877</v>
      </c>
      <c r="G60" s="24"/>
      <c r="H60" s="31">
        <f>SUM(H35:H59)</f>
        <v>3245193</v>
      </c>
    </row>
    <row r="61" spans="1:30" s="8" customFormat="1" ht="12.75">
      <c r="A61" s="24"/>
      <c r="B61" s="9"/>
      <c r="C61" s="24"/>
      <c r="D61" s="9"/>
      <c r="E61" s="24"/>
      <c r="F61" s="9"/>
      <c r="G61" s="24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8" customFormat="1" ht="12.75">
      <c r="A62" s="24" t="s">
        <v>54</v>
      </c>
      <c r="B62" s="9"/>
      <c r="C62" s="24"/>
      <c r="D62" s="9"/>
      <c r="E62" s="24"/>
      <c r="F62" s="9"/>
      <c r="G62" s="24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8" customFormat="1" ht="12.75">
      <c r="A63" s="24" t="s">
        <v>55</v>
      </c>
      <c r="B63" s="9">
        <v>0</v>
      </c>
      <c r="C63" s="24"/>
      <c r="D63" s="9">
        <v>511000</v>
      </c>
      <c r="E63" s="24"/>
      <c r="F63" s="9">
        <v>511000</v>
      </c>
      <c r="G63" s="24"/>
      <c r="H63" s="9">
        <f>+B63+D63-F63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8" customFormat="1" ht="12.75">
      <c r="A64" s="24" t="s">
        <v>58</v>
      </c>
      <c r="B64" s="32">
        <f>SUM(B63)</f>
        <v>0</v>
      </c>
      <c r="C64" s="24"/>
      <c r="D64" s="32">
        <f>SUM(D63)</f>
        <v>511000</v>
      </c>
      <c r="E64" s="24"/>
      <c r="F64" s="32">
        <f>SUM(F63)</f>
        <v>511000</v>
      </c>
      <c r="G64" s="24"/>
      <c r="H64" s="32">
        <f>SUM(H63)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8" customFormat="1" ht="12.75">
      <c r="A65" s="24"/>
      <c r="B65" s="9"/>
      <c r="C65" s="24"/>
      <c r="D65" s="9"/>
      <c r="E65" s="24"/>
      <c r="F65" s="9"/>
      <c r="G65" s="24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8" s="2" customFormat="1" ht="13.5" thickBot="1">
      <c r="A66" s="24" t="s">
        <v>38</v>
      </c>
      <c r="B66" s="33">
        <f>B60+B32+B20+B64</f>
        <v>3311302</v>
      </c>
      <c r="C66" s="24"/>
      <c r="D66" s="33">
        <f>D60+D32+D20+D64</f>
        <v>1575785</v>
      </c>
      <c r="E66" s="24"/>
      <c r="F66" s="33">
        <f>F60+F32+F20+F64</f>
        <v>1474670</v>
      </c>
      <c r="G66" s="24"/>
      <c r="H66" s="33">
        <f>H60+H32+H20+H64</f>
        <v>3412416</v>
      </c>
    </row>
    <row r="67" spans="1:8" s="2" customFormat="1" ht="13.5" thickTop="1">
      <c r="A67" s="24"/>
      <c r="B67" s="24"/>
      <c r="C67" s="24"/>
      <c r="D67" s="24"/>
      <c r="E67" s="24"/>
      <c r="F67" s="24"/>
      <c r="G67" s="24"/>
      <c r="H67" s="24"/>
    </row>
    <row r="68" spans="1:8" s="2" customFormat="1" ht="12.75">
      <c r="A68" s="24"/>
      <c r="B68" s="24"/>
      <c r="C68" s="24"/>
      <c r="D68" s="24" t="s">
        <v>4</v>
      </c>
      <c r="E68" s="24"/>
      <c r="F68" s="24" t="s">
        <v>4</v>
      </c>
      <c r="G68" s="24"/>
      <c r="H68" s="24"/>
    </row>
    <row r="69" spans="1:8" s="2" customFormat="1" ht="12.75">
      <c r="A69" s="1"/>
      <c r="B69" s="1"/>
      <c r="C69" s="1"/>
      <c r="D69" s="1"/>
      <c r="E69" s="1"/>
      <c r="F69" s="1"/>
      <c r="G69" s="1"/>
      <c r="H69" s="1"/>
    </row>
    <row r="70" spans="1:8" s="2" customFormat="1" ht="12.75">
      <c r="A70" s="1"/>
      <c r="B70" s="1"/>
      <c r="C70" s="1"/>
      <c r="D70" s="1"/>
      <c r="E70" s="1"/>
      <c r="F70" s="1"/>
      <c r="G70" s="1"/>
      <c r="H70" s="1"/>
    </row>
    <row r="71" spans="1:8" s="2" customFormat="1" ht="12.75">
      <c r="A71" s="3" t="s">
        <v>5</v>
      </c>
      <c r="B71" s="4">
        <v>3311302</v>
      </c>
      <c r="C71" s="4"/>
      <c r="D71" s="4">
        <v>1156207</v>
      </c>
      <c r="E71" s="4"/>
      <c r="F71" s="4">
        <v>1055092</v>
      </c>
      <c r="G71" s="4"/>
      <c r="H71" s="4">
        <v>3412416</v>
      </c>
    </row>
    <row r="72" spans="1:8" s="2" customFormat="1" ht="12.75">
      <c r="A72" s="5" t="s">
        <v>56</v>
      </c>
      <c r="B72" s="7">
        <f>B66</f>
        <v>3311302</v>
      </c>
      <c r="C72" s="34">
        <f aca="true" t="shared" si="3" ref="C72:H72">C66</f>
        <v>0</v>
      </c>
      <c r="D72" s="7">
        <f t="shared" si="3"/>
        <v>1575785</v>
      </c>
      <c r="E72" s="34">
        <f t="shared" si="3"/>
        <v>0</v>
      </c>
      <c r="F72" s="7">
        <f t="shared" si="3"/>
        <v>1474670</v>
      </c>
      <c r="G72" s="34">
        <f t="shared" si="3"/>
        <v>0</v>
      </c>
      <c r="H72" s="7">
        <f t="shared" si="3"/>
        <v>3412416</v>
      </c>
    </row>
    <row r="73" spans="2:8" s="2" customFormat="1" ht="12.75">
      <c r="B73" s="6">
        <f>B71-B72</f>
        <v>0</v>
      </c>
      <c r="C73" s="35"/>
      <c r="D73" s="6">
        <f>D71-D72</f>
        <v>-419578</v>
      </c>
      <c r="E73" s="35"/>
      <c r="F73" s="6">
        <f>F71-F72</f>
        <v>-419578</v>
      </c>
      <c r="G73" s="35"/>
      <c r="H73" s="6">
        <f>H71-H72</f>
        <v>0</v>
      </c>
    </row>
    <row r="74" s="2" customFormat="1" ht="12.75"/>
    <row r="75" spans="1:8" ht="12.75">
      <c r="A75" s="36" t="s">
        <v>57</v>
      </c>
      <c r="B75" s="38">
        <f>B17</f>
        <v>0</v>
      </c>
      <c r="C75" s="37">
        <f aca="true" t="shared" si="4" ref="C75:H75">C17</f>
        <v>0</v>
      </c>
      <c r="D75" s="38">
        <f t="shared" si="4"/>
        <v>419578</v>
      </c>
      <c r="E75" s="37">
        <f t="shared" si="4"/>
        <v>0</v>
      </c>
      <c r="F75" s="38">
        <f t="shared" si="4"/>
        <v>419578</v>
      </c>
      <c r="G75" s="37">
        <f t="shared" si="4"/>
        <v>0</v>
      </c>
      <c r="H75" s="38">
        <f t="shared" si="4"/>
        <v>0</v>
      </c>
    </row>
    <row r="77" spans="2:8" ht="12.75">
      <c r="B77" s="37">
        <f>B73+B75</f>
        <v>0</v>
      </c>
      <c r="C77" s="37">
        <f aca="true" t="shared" si="5" ref="C77:H77">C73+C75</f>
        <v>0</v>
      </c>
      <c r="D77" s="37">
        <f t="shared" si="5"/>
        <v>0</v>
      </c>
      <c r="E77" s="37">
        <f t="shared" si="5"/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</row>
  </sheetData>
  <sheetProtection/>
  <mergeCells count="3">
    <mergeCell ref="A3:H3"/>
    <mergeCell ref="A5:H5"/>
    <mergeCell ref="A6:H6"/>
  </mergeCells>
  <conditionalFormatting sqref="A12:H6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2007-10-04T17:59:21Z</cp:lastPrinted>
  <dcterms:created xsi:type="dcterms:W3CDTF">2004-08-06T15:19:42Z</dcterms:created>
  <dcterms:modified xsi:type="dcterms:W3CDTF">2007-10-04T18:43:27Z</dcterms:modified>
  <cp:category/>
  <cp:version/>
  <cp:contentType/>
  <cp:contentStatus/>
</cp:coreProperties>
</file>